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2780" windowHeight="12435"/>
  </bookViews>
  <sheets>
    <sheet name="マニュアル" sheetId="6" r:id="rId1"/>
    <sheet name="選手登録" sheetId="1" r:id="rId2"/>
    <sheet name="男子" sheetId="2" r:id="rId3"/>
    <sheet name="女子" sheetId="3" r:id="rId4"/>
    <sheet name="4x100R" sheetId="4" r:id="rId5"/>
    <sheet name="申込書" sheetId="5" r:id="rId6"/>
  </sheets>
  <definedNames>
    <definedName name="_xlnm.Print_Area" localSheetId="3">女子!$A$1:$Q$55</definedName>
    <definedName name="_xlnm.Print_Area" localSheetId="2">男子!$A$1:$S$55</definedName>
    <definedName name="_xlnm.Print_Area">#REF!</definedName>
    <definedName name="_xlnm.Print_Titles" localSheetId="5">申込書!$12:$13</definedName>
  </definedNames>
  <calcPr calcId="145621"/>
</workbook>
</file>

<file path=xl/calcChain.xml><?xml version="1.0" encoding="utf-8"?>
<calcChain xmlns="http://schemas.openxmlformats.org/spreadsheetml/2006/main">
  <c r="X10" i="5" l="1"/>
  <c r="X9" i="5"/>
  <c r="K10" i="5" l="1"/>
  <c r="K9" i="5"/>
  <c r="K8" i="5"/>
  <c r="A15" i="6" l="1"/>
  <c r="A25" i="6"/>
  <c r="A34" i="6"/>
  <c r="A42" i="6"/>
  <c r="X8" i="5" l="1"/>
  <c r="Y6" i="5"/>
  <c r="B1" i="5" l="1"/>
  <c r="C38" i="4"/>
  <c r="C30" i="4"/>
  <c r="C22" i="4"/>
  <c r="C14" i="4"/>
  <c r="C6" i="4"/>
  <c r="Q75" i="3" l="1"/>
  <c r="E75" i="3"/>
  <c r="D75" i="3"/>
  <c r="C75" i="3"/>
  <c r="B75" i="3"/>
  <c r="A75" i="3"/>
  <c r="Q74" i="3"/>
  <c r="E74" i="3"/>
  <c r="D74" i="3"/>
  <c r="C74" i="3"/>
  <c r="B74" i="3"/>
  <c r="A74" i="3"/>
  <c r="Q56" i="3"/>
  <c r="E56" i="3"/>
  <c r="D56" i="3"/>
  <c r="C56" i="3"/>
  <c r="B56" i="3"/>
  <c r="A56" i="3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Q73" i="3"/>
  <c r="E73" i="3"/>
  <c r="D73" i="3"/>
  <c r="C73" i="3"/>
  <c r="B73" i="3"/>
  <c r="Q72" i="3"/>
  <c r="E72" i="3"/>
  <c r="D72" i="3"/>
  <c r="C72" i="3"/>
  <c r="B72" i="3"/>
  <c r="Q71" i="3"/>
  <c r="E71" i="3"/>
  <c r="D71" i="3"/>
  <c r="C71" i="3"/>
  <c r="B71" i="3"/>
  <c r="Q70" i="3"/>
  <c r="E70" i="3"/>
  <c r="D70" i="3"/>
  <c r="C70" i="3"/>
  <c r="B70" i="3"/>
  <c r="Q69" i="3"/>
  <c r="E69" i="3"/>
  <c r="D69" i="3"/>
  <c r="C69" i="3"/>
  <c r="B69" i="3"/>
  <c r="Q68" i="3"/>
  <c r="E68" i="3"/>
  <c r="D68" i="3"/>
  <c r="C68" i="3"/>
  <c r="B68" i="3"/>
  <c r="Q67" i="3"/>
  <c r="E67" i="3"/>
  <c r="D67" i="3"/>
  <c r="C67" i="3"/>
  <c r="B67" i="3"/>
  <c r="Q66" i="3"/>
  <c r="E66" i="3"/>
  <c r="D66" i="3"/>
  <c r="C66" i="3"/>
  <c r="B66" i="3"/>
  <c r="Q65" i="3"/>
  <c r="E65" i="3"/>
  <c r="D65" i="3"/>
  <c r="C65" i="3"/>
  <c r="B65" i="3"/>
  <c r="Q64" i="3"/>
  <c r="E64" i="3"/>
  <c r="D64" i="3"/>
  <c r="C64" i="3"/>
  <c r="B64" i="3"/>
  <c r="Q63" i="3"/>
  <c r="E63" i="3"/>
  <c r="D63" i="3"/>
  <c r="C63" i="3"/>
  <c r="B63" i="3"/>
  <c r="Q62" i="3"/>
  <c r="E62" i="3"/>
  <c r="D62" i="3"/>
  <c r="C62" i="3"/>
  <c r="B62" i="3"/>
  <c r="Q61" i="3"/>
  <c r="E61" i="3"/>
  <c r="D61" i="3"/>
  <c r="C61" i="3"/>
  <c r="B61" i="3"/>
  <c r="Q60" i="3"/>
  <c r="E60" i="3"/>
  <c r="D60" i="3"/>
  <c r="C60" i="3"/>
  <c r="B60" i="3"/>
  <c r="Q59" i="3"/>
  <c r="E59" i="3"/>
  <c r="D59" i="3"/>
  <c r="C59" i="3"/>
  <c r="B59" i="3"/>
  <c r="Q58" i="3"/>
  <c r="E58" i="3"/>
  <c r="D58" i="3"/>
  <c r="C58" i="3"/>
  <c r="B58" i="3"/>
  <c r="Q57" i="3"/>
  <c r="E57" i="3"/>
  <c r="D57" i="3"/>
  <c r="C57" i="3"/>
  <c r="B57" i="3"/>
  <c r="S75" i="2"/>
  <c r="E75" i="2"/>
  <c r="D75" i="2"/>
  <c r="C75" i="2"/>
  <c r="B75" i="2"/>
  <c r="A75" i="2"/>
  <c r="S74" i="2"/>
  <c r="E74" i="2"/>
  <c r="D74" i="2"/>
  <c r="C74" i="2"/>
  <c r="B74" i="2"/>
  <c r="S73" i="2"/>
  <c r="E73" i="2"/>
  <c r="D73" i="2"/>
  <c r="C73" i="2"/>
  <c r="B73" i="2"/>
  <c r="S72" i="2"/>
  <c r="E72" i="2"/>
  <c r="D72" i="2"/>
  <c r="C72" i="2"/>
  <c r="B72" i="2"/>
  <c r="S71" i="2"/>
  <c r="E71" i="2"/>
  <c r="D71" i="2"/>
  <c r="C71" i="2"/>
  <c r="B71" i="2"/>
  <c r="S70" i="2"/>
  <c r="E70" i="2"/>
  <c r="D70" i="2"/>
  <c r="C70" i="2"/>
  <c r="B70" i="2"/>
  <c r="S69" i="2"/>
  <c r="E69" i="2"/>
  <c r="D69" i="2"/>
  <c r="C69" i="2"/>
  <c r="B69" i="2"/>
  <c r="S68" i="2"/>
  <c r="E68" i="2"/>
  <c r="D68" i="2"/>
  <c r="C68" i="2"/>
  <c r="B68" i="2"/>
  <c r="S67" i="2"/>
  <c r="E67" i="2"/>
  <c r="D67" i="2"/>
  <c r="C67" i="2"/>
  <c r="B67" i="2"/>
  <c r="S66" i="2"/>
  <c r="E66" i="2"/>
  <c r="D66" i="2"/>
  <c r="C66" i="2"/>
  <c r="B66" i="2"/>
  <c r="S65" i="2"/>
  <c r="E65" i="2"/>
  <c r="D65" i="2"/>
  <c r="C65" i="2"/>
  <c r="B65" i="2"/>
  <c r="S64" i="2"/>
  <c r="E64" i="2"/>
  <c r="D64" i="2"/>
  <c r="C64" i="2"/>
  <c r="B64" i="2"/>
  <c r="S63" i="2"/>
  <c r="E63" i="2"/>
  <c r="D63" i="2"/>
  <c r="C63" i="2"/>
  <c r="B63" i="2"/>
  <c r="S62" i="2"/>
  <c r="E62" i="2"/>
  <c r="D62" i="2"/>
  <c r="C62" i="2"/>
  <c r="B62" i="2"/>
  <c r="S61" i="2"/>
  <c r="E61" i="2"/>
  <c r="D61" i="2"/>
  <c r="C61" i="2"/>
  <c r="B61" i="2"/>
  <c r="S60" i="2"/>
  <c r="E60" i="2"/>
  <c r="D60" i="2"/>
  <c r="C60" i="2"/>
  <c r="B60" i="2"/>
  <c r="S59" i="2"/>
  <c r="E59" i="2"/>
  <c r="D59" i="2"/>
  <c r="C59" i="2"/>
  <c r="B59" i="2"/>
  <c r="S58" i="2"/>
  <c r="E58" i="2"/>
  <c r="D58" i="2"/>
  <c r="C58" i="2"/>
  <c r="B58" i="2"/>
  <c r="A58" i="2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S57" i="2"/>
  <c r="E57" i="2"/>
  <c r="D57" i="2"/>
  <c r="C57" i="2"/>
  <c r="B57" i="2"/>
  <c r="A57" i="2"/>
  <c r="S56" i="2"/>
  <c r="E56" i="2"/>
  <c r="D56" i="2"/>
  <c r="C56" i="2"/>
  <c r="B56" i="2"/>
  <c r="A56" i="2"/>
  <c r="R85" i="1" l="1"/>
  <c r="F75" i="3" s="1"/>
  <c r="L85" i="1"/>
  <c r="K85" i="1"/>
  <c r="R84" i="1"/>
  <c r="F74" i="3" s="1"/>
  <c r="L84" i="1"/>
  <c r="K84" i="1"/>
  <c r="R83" i="1"/>
  <c r="F73" i="3" s="1"/>
  <c r="L83" i="1"/>
  <c r="K83" i="1"/>
  <c r="R82" i="1"/>
  <c r="F72" i="3" s="1"/>
  <c r="L82" i="1"/>
  <c r="K82" i="1"/>
  <c r="R81" i="1"/>
  <c r="F71" i="3" s="1"/>
  <c r="L81" i="1"/>
  <c r="K81" i="1"/>
  <c r="R80" i="1"/>
  <c r="F70" i="3" s="1"/>
  <c r="L80" i="1"/>
  <c r="K80" i="1"/>
  <c r="R79" i="1"/>
  <c r="F69" i="3" s="1"/>
  <c r="L79" i="1"/>
  <c r="K79" i="1"/>
  <c r="R78" i="1"/>
  <c r="F68" i="3" s="1"/>
  <c r="L78" i="1"/>
  <c r="K78" i="1"/>
  <c r="R77" i="1"/>
  <c r="F67" i="3" s="1"/>
  <c r="L77" i="1"/>
  <c r="K77" i="1"/>
  <c r="R76" i="1"/>
  <c r="F66" i="3" s="1"/>
  <c r="L76" i="1"/>
  <c r="K76" i="1"/>
  <c r="R75" i="1"/>
  <c r="F65" i="3" s="1"/>
  <c r="L75" i="1"/>
  <c r="K75" i="1"/>
  <c r="R74" i="1"/>
  <c r="F64" i="3" s="1"/>
  <c r="L74" i="1"/>
  <c r="K74" i="1"/>
  <c r="R73" i="1"/>
  <c r="F63" i="3" s="1"/>
  <c r="L73" i="1"/>
  <c r="K73" i="1"/>
  <c r="R72" i="1"/>
  <c r="F62" i="3" s="1"/>
  <c r="L72" i="1"/>
  <c r="K72" i="1"/>
  <c r="R71" i="1"/>
  <c r="F61" i="3" s="1"/>
  <c r="L71" i="1"/>
  <c r="K71" i="1"/>
  <c r="R70" i="1"/>
  <c r="F60" i="3" s="1"/>
  <c r="L70" i="1"/>
  <c r="K70" i="1"/>
  <c r="R69" i="1"/>
  <c r="F59" i="3" s="1"/>
  <c r="L69" i="1"/>
  <c r="K69" i="1"/>
  <c r="R68" i="1"/>
  <c r="F58" i="3" s="1"/>
  <c r="L68" i="1"/>
  <c r="K68" i="1"/>
  <c r="R67" i="1"/>
  <c r="F57" i="3" s="1"/>
  <c r="L67" i="1"/>
  <c r="K67" i="1"/>
  <c r="R66" i="1"/>
  <c r="F56" i="3" s="1"/>
  <c r="L66" i="1"/>
  <c r="K66" i="1"/>
  <c r="R65" i="1"/>
  <c r="L65" i="1"/>
  <c r="K65" i="1"/>
  <c r="R64" i="1"/>
  <c r="L64" i="1"/>
  <c r="K64" i="1"/>
  <c r="R63" i="1"/>
  <c r="L63" i="1"/>
  <c r="K63" i="1"/>
  <c r="R62" i="1"/>
  <c r="L62" i="1"/>
  <c r="K62" i="1"/>
  <c r="R61" i="1"/>
  <c r="L61" i="1"/>
  <c r="K61" i="1"/>
  <c r="R60" i="1"/>
  <c r="L60" i="1"/>
  <c r="K60" i="1"/>
  <c r="R59" i="1"/>
  <c r="L59" i="1"/>
  <c r="K59" i="1"/>
  <c r="R58" i="1"/>
  <c r="L58" i="1"/>
  <c r="K58" i="1"/>
  <c r="R57" i="1"/>
  <c r="L57" i="1"/>
  <c r="K57" i="1"/>
  <c r="R56" i="1"/>
  <c r="L56" i="1"/>
  <c r="K56" i="1"/>
  <c r="R55" i="1"/>
  <c r="L55" i="1"/>
  <c r="K55" i="1"/>
  <c r="R54" i="1"/>
  <c r="L54" i="1"/>
  <c r="K54" i="1"/>
  <c r="R53" i="1"/>
  <c r="L53" i="1"/>
  <c r="K53" i="1"/>
  <c r="R52" i="1"/>
  <c r="L52" i="1"/>
  <c r="K52" i="1"/>
  <c r="R51" i="1"/>
  <c r="L51" i="1"/>
  <c r="K51" i="1"/>
  <c r="R50" i="1"/>
  <c r="L50" i="1"/>
  <c r="K50" i="1"/>
  <c r="R49" i="1"/>
  <c r="L49" i="1"/>
  <c r="K49" i="1"/>
  <c r="R48" i="1"/>
  <c r="L48" i="1"/>
  <c r="K48" i="1"/>
  <c r="R47" i="1"/>
  <c r="L47" i="1"/>
  <c r="K47" i="1"/>
  <c r="R46" i="1"/>
  <c r="L46" i="1"/>
  <c r="K46" i="1"/>
  <c r="R45" i="1"/>
  <c r="L45" i="1"/>
  <c r="K45" i="1"/>
  <c r="R44" i="1"/>
  <c r="L44" i="1"/>
  <c r="K44" i="1"/>
  <c r="R43" i="1"/>
  <c r="L43" i="1"/>
  <c r="K43" i="1"/>
  <c r="R42" i="1"/>
  <c r="L42" i="1"/>
  <c r="K42" i="1"/>
  <c r="R41" i="1"/>
  <c r="L41" i="1"/>
  <c r="K41" i="1"/>
  <c r="R40" i="1"/>
  <c r="L40" i="1"/>
  <c r="K40" i="1"/>
  <c r="R39" i="1"/>
  <c r="L39" i="1"/>
  <c r="K39" i="1"/>
  <c r="R38" i="1"/>
  <c r="L38" i="1"/>
  <c r="K38" i="1"/>
  <c r="R37" i="1"/>
  <c r="L37" i="1"/>
  <c r="K37" i="1"/>
  <c r="R36" i="1"/>
  <c r="L36" i="1"/>
  <c r="K36" i="1"/>
  <c r="R35" i="1"/>
  <c r="L35" i="1"/>
  <c r="K35" i="1"/>
  <c r="R34" i="1"/>
  <c r="L34" i="1"/>
  <c r="K34" i="1"/>
  <c r="R33" i="1"/>
  <c r="L33" i="1"/>
  <c r="K33" i="1"/>
  <c r="R32" i="1"/>
  <c r="L32" i="1"/>
  <c r="K32" i="1"/>
  <c r="R31" i="1"/>
  <c r="L31" i="1"/>
  <c r="K31" i="1"/>
  <c r="R30" i="1"/>
  <c r="L30" i="1"/>
  <c r="K30" i="1"/>
  <c r="R29" i="1"/>
  <c r="L29" i="1"/>
  <c r="K29" i="1"/>
  <c r="R28" i="1"/>
  <c r="L28" i="1"/>
  <c r="K28" i="1"/>
  <c r="R27" i="1"/>
  <c r="L27" i="1"/>
  <c r="K27" i="1"/>
  <c r="R26" i="1"/>
  <c r="L26" i="1"/>
  <c r="K26" i="1"/>
  <c r="R25" i="1"/>
  <c r="L25" i="1"/>
  <c r="K25" i="1"/>
  <c r="R24" i="1"/>
  <c r="L24" i="1"/>
  <c r="K24" i="1"/>
  <c r="R23" i="1"/>
  <c r="L23" i="1"/>
  <c r="K23" i="1"/>
  <c r="R22" i="1"/>
  <c r="L22" i="1"/>
  <c r="K22" i="1"/>
  <c r="R21" i="1"/>
  <c r="L21" i="1"/>
  <c r="K21" i="1"/>
  <c r="R20" i="1"/>
  <c r="L20" i="1"/>
  <c r="K20" i="1"/>
  <c r="R19" i="1"/>
  <c r="L19" i="1"/>
  <c r="K19" i="1"/>
  <c r="R18" i="1"/>
  <c r="L18" i="1"/>
  <c r="K18" i="1"/>
  <c r="R17" i="1"/>
  <c r="L17" i="1"/>
  <c r="K17" i="1"/>
  <c r="I83" i="5"/>
  <c r="G83" i="5"/>
  <c r="F83" i="5"/>
  <c r="D83" i="5"/>
  <c r="C83" i="5"/>
  <c r="B83" i="5"/>
  <c r="L83" i="5" s="1"/>
  <c r="I82" i="5"/>
  <c r="G82" i="5"/>
  <c r="F82" i="5"/>
  <c r="D82" i="5"/>
  <c r="C82" i="5"/>
  <c r="B82" i="5"/>
  <c r="L82" i="5" s="1"/>
  <c r="I81" i="5"/>
  <c r="G81" i="5"/>
  <c r="F81" i="5"/>
  <c r="D81" i="5"/>
  <c r="C81" i="5"/>
  <c r="B81" i="5"/>
  <c r="L81" i="5" s="1"/>
  <c r="I80" i="5"/>
  <c r="G80" i="5"/>
  <c r="F80" i="5"/>
  <c r="D80" i="5"/>
  <c r="C80" i="5"/>
  <c r="B80" i="5"/>
  <c r="L80" i="5" s="1"/>
  <c r="I79" i="5"/>
  <c r="G79" i="5"/>
  <c r="F79" i="5"/>
  <c r="D79" i="5"/>
  <c r="C79" i="5"/>
  <c r="B79" i="5"/>
  <c r="L79" i="5" s="1"/>
  <c r="I78" i="5"/>
  <c r="G78" i="5"/>
  <c r="F78" i="5"/>
  <c r="D78" i="5"/>
  <c r="C78" i="5"/>
  <c r="B78" i="5"/>
  <c r="L78" i="5" s="1"/>
  <c r="I77" i="5"/>
  <c r="G77" i="5"/>
  <c r="F77" i="5"/>
  <c r="D77" i="5"/>
  <c r="C77" i="5"/>
  <c r="B77" i="5"/>
  <c r="L77" i="5" s="1"/>
  <c r="I76" i="5"/>
  <c r="G76" i="5"/>
  <c r="F76" i="5"/>
  <c r="D76" i="5"/>
  <c r="C76" i="5"/>
  <c r="B76" i="5"/>
  <c r="L76" i="5" s="1"/>
  <c r="I75" i="5"/>
  <c r="G75" i="5"/>
  <c r="F75" i="5"/>
  <c r="D75" i="5"/>
  <c r="C75" i="5"/>
  <c r="B75" i="5"/>
  <c r="L75" i="5" s="1"/>
  <c r="I74" i="5"/>
  <c r="G74" i="5"/>
  <c r="F74" i="5"/>
  <c r="D74" i="5"/>
  <c r="C74" i="5"/>
  <c r="B74" i="5"/>
  <c r="L74" i="5" s="1"/>
  <c r="I73" i="5"/>
  <c r="G73" i="5"/>
  <c r="F73" i="5"/>
  <c r="D73" i="5"/>
  <c r="C73" i="5"/>
  <c r="B73" i="5"/>
  <c r="L73" i="5" s="1"/>
  <c r="I72" i="5"/>
  <c r="G72" i="5"/>
  <c r="F72" i="5"/>
  <c r="D72" i="5"/>
  <c r="C72" i="5"/>
  <c r="B72" i="5"/>
  <c r="L72" i="5" s="1"/>
  <c r="I71" i="5"/>
  <c r="G71" i="5"/>
  <c r="F71" i="5"/>
  <c r="D71" i="5"/>
  <c r="C71" i="5"/>
  <c r="B71" i="5"/>
  <c r="L71" i="5" s="1"/>
  <c r="I70" i="5"/>
  <c r="G70" i="5"/>
  <c r="F70" i="5"/>
  <c r="D70" i="5"/>
  <c r="C70" i="5"/>
  <c r="B70" i="5"/>
  <c r="L70" i="5" s="1"/>
  <c r="I69" i="5"/>
  <c r="G69" i="5"/>
  <c r="F69" i="5"/>
  <c r="D69" i="5"/>
  <c r="C69" i="5"/>
  <c r="B69" i="5"/>
  <c r="L69" i="5" s="1"/>
  <c r="I68" i="5"/>
  <c r="G68" i="5"/>
  <c r="F68" i="5"/>
  <c r="D68" i="5"/>
  <c r="C68" i="5"/>
  <c r="B68" i="5"/>
  <c r="L68" i="5" s="1"/>
  <c r="I67" i="5"/>
  <c r="G67" i="5"/>
  <c r="F67" i="5"/>
  <c r="D67" i="5"/>
  <c r="C67" i="5"/>
  <c r="B67" i="5"/>
  <c r="L67" i="5" s="1"/>
  <c r="I66" i="5"/>
  <c r="G66" i="5"/>
  <c r="F66" i="5"/>
  <c r="D66" i="5"/>
  <c r="C66" i="5"/>
  <c r="B66" i="5"/>
  <c r="L66" i="5" s="1"/>
  <c r="I65" i="5"/>
  <c r="G65" i="5"/>
  <c r="F65" i="5"/>
  <c r="D65" i="5"/>
  <c r="C65" i="5"/>
  <c r="B65" i="5"/>
  <c r="L65" i="5" s="1"/>
  <c r="I64" i="5"/>
  <c r="G64" i="5"/>
  <c r="F64" i="5"/>
  <c r="D64" i="5"/>
  <c r="C64" i="5"/>
  <c r="B64" i="5"/>
  <c r="L64" i="5" s="1"/>
  <c r="I63" i="5"/>
  <c r="G63" i="5"/>
  <c r="F63" i="5"/>
  <c r="D63" i="5"/>
  <c r="C63" i="5"/>
  <c r="B63" i="5"/>
  <c r="L63" i="5" s="1"/>
  <c r="I62" i="5"/>
  <c r="G62" i="5"/>
  <c r="F62" i="5"/>
  <c r="D62" i="5"/>
  <c r="C62" i="5"/>
  <c r="B62" i="5"/>
  <c r="L62" i="5" s="1"/>
  <c r="I61" i="5"/>
  <c r="G61" i="5"/>
  <c r="F61" i="5"/>
  <c r="D61" i="5"/>
  <c r="C61" i="5"/>
  <c r="B61" i="5"/>
  <c r="L61" i="5" s="1"/>
  <c r="I60" i="5"/>
  <c r="G60" i="5"/>
  <c r="F60" i="5"/>
  <c r="D60" i="5"/>
  <c r="C60" i="5"/>
  <c r="B60" i="5"/>
  <c r="L60" i="5" s="1"/>
  <c r="I59" i="5"/>
  <c r="G59" i="5"/>
  <c r="F59" i="5"/>
  <c r="D59" i="5"/>
  <c r="C59" i="5"/>
  <c r="B59" i="5"/>
  <c r="L59" i="5" s="1"/>
  <c r="I58" i="5"/>
  <c r="G58" i="5"/>
  <c r="F58" i="5"/>
  <c r="D58" i="5"/>
  <c r="C58" i="5"/>
  <c r="B58" i="5"/>
  <c r="L58" i="5" s="1"/>
  <c r="I57" i="5"/>
  <c r="G57" i="5"/>
  <c r="F57" i="5"/>
  <c r="D57" i="5"/>
  <c r="C57" i="5"/>
  <c r="B57" i="5"/>
  <c r="L57" i="5" s="1"/>
  <c r="I56" i="5"/>
  <c r="G56" i="5"/>
  <c r="F56" i="5"/>
  <c r="D56" i="5"/>
  <c r="C56" i="5"/>
  <c r="B56" i="5"/>
  <c r="L56" i="5" s="1"/>
  <c r="I55" i="5"/>
  <c r="G55" i="5"/>
  <c r="F55" i="5"/>
  <c r="D55" i="5"/>
  <c r="C55" i="5"/>
  <c r="B55" i="5"/>
  <c r="L55" i="5" s="1"/>
  <c r="I54" i="5"/>
  <c r="G54" i="5"/>
  <c r="F54" i="5"/>
  <c r="D54" i="5"/>
  <c r="C54" i="5"/>
  <c r="B54" i="5"/>
  <c r="L54" i="5" s="1"/>
  <c r="I53" i="5"/>
  <c r="G53" i="5"/>
  <c r="F53" i="5"/>
  <c r="D53" i="5"/>
  <c r="C53" i="5"/>
  <c r="B53" i="5"/>
  <c r="L53" i="5" s="1"/>
  <c r="L52" i="5"/>
  <c r="I52" i="5"/>
  <c r="G52" i="5"/>
  <c r="F52" i="5"/>
  <c r="D52" i="5"/>
  <c r="C52" i="5"/>
  <c r="B52" i="5"/>
  <c r="I51" i="5"/>
  <c r="G51" i="5"/>
  <c r="F51" i="5"/>
  <c r="D51" i="5"/>
  <c r="C51" i="5"/>
  <c r="B51" i="5"/>
  <c r="L51" i="5" s="1"/>
  <c r="I50" i="5"/>
  <c r="G50" i="5"/>
  <c r="F50" i="5"/>
  <c r="D50" i="5"/>
  <c r="C50" i="5"/>
  <c r="B50" i="5"/>
  <c r="L50" i="5" s="1"/>
  <c r="I49" i="5"/>
  <c r="G49" i="5"/>
  <c r="F49" i="5"/>
  <c r="D49" i="5"/>
  <c r="C49" i="5"/>
  <c r="B49" i="5"/>
  <c r="L49" i="5" s="1"/>
  <c r="I48" i="5"/>
  <c r="G48" i="5"/>
  <c r="F48" i="5"/>
  <c r="D48" i="5"/>
  <c r="C48" i="5"/>
  <c r="B48" i="5"/>
  <c r="L48" i="5" s="1"/>
  <c r="I47" i="5"/>
  <c r="G47" i="5"/>
  <c r="F47" i="5"/>
  <c r="D47" i="5"/>
  <c r="C47" i="5"/>
  <c r="B47" i="5"/>
  <c r="L47" i="5" s="1"/>
  <c r="I46" i="5"/>
  <c r="G46" i="5"/>
  <c r="F46" i="5"/>
  <c r="D46" i="5"/>
  <c r="C46" i="5"/>
  <c r="B46" i="5"/>
  <c r="L46" i="5" s="1"/>
  <c r="I45" i="5"/>
  <c r="G45" i="5"/>
  <c r="F45" i="5"/>
  <c r="D45" i="5"/>
  <c r="C45" i="5"/>
  <c r="B45" i="5"/>
  <c r="L45" i="5" s="1"/>
  <c r="I44" i="5"/>
  <c r="G44" i="5"/>
  <c r="F44" i="5"/>
  <c r="D44" i="5"/>
  <c r="C44" i="5"/>
  <c r="B44" i="5"/>
  <c r="L44" i="5" s="1"/>
  <c r="I43" i="5"/>
  <c r="G43" i="5"/>
  <c r="F43" i="5"/>
  <c r="D43" i="5"/>
  <c r="C43" i="5"/>
  <c r="B43" i="5"/>
  <c r="L43" i="5" s="1"/>
  <c r="I42" i="5"/>
  <c r="G42" i="5"/>
  <c r="F42" i="5"/>
  <c r="D42" i="5"/>
  <c r="C42" i="5"/>
  <c r="B42" i="5"/>
  <c r="L42" i="5" s="1"/>
  <c r="I41" i="5"/>
  <c r="G41" i="5"/>
  <c r="F41" i="5"/>
  <c r="D41" i="5"/>
  <c r="C41" i="5"/>
  <c r="B41" i="5"/>
  <c r="L41" i="5" s="1"/>
  <c r="I40" i="5"/>
  <c r="G40" i="5"/>
  <c r="F40" i="5"/>
  <c r="D40" i="5"/>
  <c r="C40" i="5"/>
  <c r="B40" i="5"/>
  <c r="L40" i="5" s="1"/>
  <c r="I39" i="5"/>
  <c r="G39" i="5"/>
  <c r="F39" i="5"/>
  <c r="D39" i="5"/>
  <c r="C39" i="5"/>
  <c r="B39" i="5"/>
  <c r="L39" i="5" s="1"/>
  <c r="I38" i="5"/>
  <c r="G38" i="5"/>
  <c r="F38" i="5"/>
  <c r="D38" i="5"/>
  <c r="C38" i="5"/>
  <c r="B38" i="5"/>
  <c r="L38" i="5" s="1"/>
  <c r="I37" i="5"/>
  <c r="G37" i="5"/>
  <c r="F37" i="5"/>
  <c r="D37" i="5"/>
  <c r="C37" i="5"/>
  <c r="B37" i="5"/>
  <c r="L37" i="5" s="1"/>
  <c r="I36" i="5"/>
  <c r="G36" i="5"/>
  <c r="F36" i="5"/>
  <c r="D36" i="5"/>
  <c r="C36" i="5"/>
  <c r="B36" i="5"/>
  <c r="L36" i="5" s="1"/>
  <c r="I35" i="5"/>
  <c r="G35" i="5"/>
  <c r="F35" i="5"/>
  <c r="D35" i="5"/>
  <c r="C35" i="5"/>
  <c r="B35" i="5"/>
  <c r="L35" i="5" s="1"/>
  <c r="I34" i="5"/>
  <c r="G34" i="5"/>
  <c r="F34" i="5"/>
  <c r="D34" i="5"/>
  <c r="C34" i="5"/>
  <c r="B34" i="5"/>
  <c r="L34" i="5" s="1"/>
  <c r="I33" i="5"/>
  <c r="G33" i="5"/>
  <c r="F33" i="5"/>
  <c r="D33" i="5"/>
  <c r="C33" i="5"/>
  <c r="B33" i="5"/>
  <c r="L33" i="5" s="1"/>
  <c r="I32" i="5"/>
  <c r="G32" i="5"/>
  <c r="F32" i="5"/>
  <c r="D32" i="5"/>
  <c r="C32" i="5"/>
  <c r="B32" i="5"/>
  <c r="L32" i="5" s="1"/>
  <c r="I31" i="5"/>
  <c r="G31" i="5"/>
  <c r="F31" i="5"/>
  <c r="D31" i="5"/>
  <c r="C31" i="5"/>
  <c r="B31" i="5"/>
  <c r="L31" i="5" s="1"/>
  <c r="I30" i="5"/>
  <c r="G30" i="5"/>
  <c r="F30" i="5"/>
  <c r="D30" i="5"/>
  <c r="C30" i="5"/>
  <c r="B30" i="5"/>
  <c r="L30" i="5" s="1"/>
  <c r="I29" i="5"/>
  <c r="G29" i="5"/>
  <c r="F29" i="5"/>
  <c r="D29" i="5"/>
  <c r="C29" i="5"/>
  <c r="B29" i="5"/>
  <c r="L29" i="5" s="1"/>
  <c r="I28" i="5"/>
  <c r="G28" i="5"/>
  <c r="F28" i="5"/>
  <c r="D28" i="5"/>
  <c r="C28" i="5"/>
  <c r="B28" i="5"/>
  <c r="L28" i="5" s="1"/>
  <c r="I27" i="5"/>
  <c r="G27" i="5"/>
  <c r="F27" i="5"/>
  <c r="D27" i="5"/>
  <c r="C27" i="5"/>
  <c r="B27" i="5"/>
  <c r="L27" i="5" s="1"/>
  <c r="I26" i="5"/>
  <c r="G26" i="5"/>
  <c r="F26" i="5"/>
  <c r="D26" i="5"/>
  <c r="C26" i="5"/>
  <c r="B26" i="5"/>
  <c r="L26" i="5" s="1"/>
  <c r="I25" i="5"/>
  <c r="G25" i="5"/>
  <c r="F25" i="5"/>
  <c r="D25" i="5"/>
  <c r="C25" i="5"/>
  <c r="B25" i="5"/>
  <c r="L25" i="5" s="1"/>
  <c r="I24" i="5"/>
  <c r="G24" i="5"/>
  <c r="F24" i="5"/>
  <c r="D24" i="5"/>
  <c r="C24" i="5"/>
  <c r="B24" i="5"/>
  <c r="L24" i="5" s="1"/>
  <c r="I23" i="5"/>
  <c r="G23" i="5"/>
  <c r="F23" i="5"/>
  <c r="D23" i="5"/>
  <c r="C23" i="5"/>
  <c r="B23" i="5"/>
  <c r="L23" i="5" s="1"/>
  <c r="I22" i="5"/>
  <c r="G22" i="5"/>
  <c r="F22" i="5"/>
  <c r="D22" i="5"/>
  <c r="C22" i="5"/>
  <c r="B22" i="5"/>
  <c r="L22" i="5" s="1"/>
  <c r="I21" i="5"/>
  <c r="G21" i="5"/>
  <c r="F21" i="5"/>
  <c r="D21" i="5"/>
  <c r="C21" i="5"/>
  <c r="B21" i="5"/>
  <c r="L21" i="5" s="1"/>
  <c r="I20" i="5"/>
  <c r="G20" i="5"/>
  <c r="F20" i="5"/>
  <c r="D20" i="5"/>
  <c r="C20" i="5"/>
  <c r="B20" i="5"/>
  <c r="L20" i="5" s="1"/>
  <c r="I19" i="5"/>
  <c r="G19" i="5"/>
  <c r="F19" i="5"/>
  <c r="D19" i="5"/>
  <c r="C19" i="5"/>
  <c r="B19" i="5"/>
  <c r="L19" i="5" s="1"/>
  <c r="I18" i="5"/>
  <c r="G18" i="5"/>
  <c r="F18" i="5"/>
  <c r="D18" i="5"/>
  <c r="C18" i="5"/>
  <c r="B18" i="5"/>
  <c r="L18" i="5" s="1"/>
  <c r="I17" i="5"/>
  <c r="G17" i="5"/>
  <c r="F17" i="5"/>
  <c r="D17" i="5"/>
  <c r="C17" i="5"/>
  <c r="B17" i="5"/>
  <c r="L17" i="5" s="1"/>
  <c r="I16" i="5"/>
  <c r="G16" i="5"/>
  <c r="F16" i="5"/>
  <c r="D16" i="5"/>
  <c r="C16" i="5"/>
  <c r="B16" i="5"/>
  <c r="L16" i="5" s="1"/>
  <c r="I15" i="5"/>
  <c r="G15" i="5"/>
  <c r="F15" i="5"/>
  <c r="D15" i="5"/>
  <c r="C15" i="5"/>
  <c r="B15" i="5"/>
  <c r="L15" i="5" s="1"/>
  <c r="X83" i="5"/>
  <c r="V83" i="5"/>
  <c r="U83" i="5"/>
  <c r="T83" i="5"/>
  <c r="S83" i="5"/>
  <c r="R83" i="5"/>
  <c r="Q83" i="5"/>
  <c r="P83" i="5"/>
  <c r="O83" i="5"/>
  <c r="Y83" i="5" s="1"/>
  <c r="X82" i="5"/>
  <c r="V82" i="5"/>
  <c r="U82" i="5"/>
  <c r="T82" i="5"/>
  <c r="S82" i="5"/>
  <c r="R82" i="5"/>
  <c r="Q82" i="5"/>
  <c r="P82" i="5"/>
  <c r="O82" i="5"/>
  <c r="Y82" i="5" s="1"/>
  <c r="X81" i="5"/>
  <c r="V81" i="5"/>
  <c r="U81" i="5"/>
  <c r="T81" i="5"/>
  <c r="S81" i="5"/>
  <c r="R81" i="5"/>
  <c r="Q81" i="5"/>
  <c r="P81" i="5"/>
  <c r="O81" i="5"/>
  <c r="Y81" i="5" s="1"/>
  <c r="Y80" i="5"/>
  <c r="X80" i="5"/>
  <c r="V80" i="5"/>
  <c r="U80" i="5"/>
  <c r="T80" i="5"/>
  <c r="S80" i="5"/>
  <c r="R80" i="5"/>
  <c r="Q80" i="5"/>
  <c r="P80" i="5"/>
  <c r="O80" i="5"/>
  <c r="X79" i="5"/>
  <c r="V79" i="5"/>
  <c r="U79" i="5"/>
  <c r="T79" i="5"/>
  <c r="S79" i="5"/>
  <c r="R79" i="5"/>
  <c r="Q79" i="5"/>
  <c r="P79" i="5"/>
  <c r="O79" i="5"/>
  <c r="Y79" i="5" s="1"/>
  <c r="X78" i="5"/>
  <c r="V78" i="5"/>
  <c r="U78" i="5"/>
  <c r="T78" i="5"/>
  <c r="S78" i="5"/>
  <c r="R78" i="5"/>
  <c r="Q78" i="5"/>
  <c r="P78" i="5"/>
  <c r="O78" i="5"/>
  <c r="Y78" i="5" s="1"/>
  <c r="X77" i="5"/>
  <c r="V77" i="5"/>
  <c r="U77" i="5"/>
  <c r="T77" i="5"/>
  <c r="S77" i="5"/>
  <c r="R77" i="5"/>
  <c r="Q77" i="5"/>
  <c r="P77" i="5"/>
  <c r="O77" i="5"/>
  <c r="Y77" i="5" s="1"/>
  <c r="X76" i="5"/>
  <c r="V76" i="5"/>
  <c r="U76" i="5"/>
  <c r="T76" i="5"/>
  <c r="S76" i="5"/>
  <c r="R76" i="5"/>
  <c r="Q76" i="5"/>
  <c r="P76" i="5"/>
  <c r="O76" i="5"/>
  <c r="Y76" i="5" s="1"/>
  <c r="X75" i="5"/>
  <c r="V75" i="5"/>
  <c r="U75" i="5"/>
  <c r="T75" i="5"/>
  <c r="S75" i="5"/>
  <c r="R75" i="5"/>
  <c r="Q75" i="5"/>
  <c r="P75" i="5"/>
  <c r="O75" i="5"/>
  <c r="Y75" i="5" s="1"/>
  <c r="X74" i="5"/>
  <c r="V74" i="5"/>
  <c r="U74" i="5"/>
  <c r="T74" i="5"/>
  <c r="S74" i="5"/>
  <c r="R74" i="5"/>
  <c r="Q74" i="5"/>
  <c r="P74" i="5"/>
  <c r="O74" i="5"/>
  <c r="Y74" i="5" s="1"/>
  <c r="X73" i="5"/>
  <c r="V73" i="5"/>
  <c r="U73" i="5"/>
  <c r="T73" i="5"/>
  <c r="S73" i="5"/>
  <c r="R73" i="5"/>
  <c r="Q73" i="5"/>
  <c r="P73" i="5"/>
  <c r="O73" i="5"/>
  <c r="Y73" i="5" s="1"/>
  <c r="X72" i="5"/>
  <c r="V72" i="5"/>
  <c r="U72" i="5"/>
  <c r="T72" i="5"/>
  <c r="S72" i="5"/>
  <c r="R72" i="5"/>
  <c r="Q72" i="5"/>
  <c r="P72" i="5"/>
  <c r="O72" i="5"/>
  <c r="Y72" i="5" s="1"/>
  <c r="X71" i="5"/>
  <c r="V71" i="5"/>
  <c r="U71" i="5"/>
  <c r="T71" i="5"/>
  <c r="S71" i="5"/>
  <c r="R71" i="5"/>
  <c r="Q71" i="5"/>
  <c r="P71" i="5"/>
  <c r="O71" i="5"/>
  <c r="Y71" i="5" s="1"/>
  <c r="X70" i="5"/>
  <c r="V70" i="5"/>
  <c r="U70" i="5"/>
  <c r="T70" i="5"/>
  <c r="S70" i="5"/>
  <c r="R70" i="5"/>
  <c r="Q70" i="5"/>
  <c r="P70" i="5"/>
  <c r="O70" i="5"/>
  <c r="Y70" i="5" s="1"/>
  <c r="X69" i="5"/>
  <c r="V69" i="5"/>
  <c r="U69" i="5"/>
  <c r="T69" i="5"/>
  <c r="S69" i="5"/>
  <c r="R69" i="5"/>
  <c r="Q69" i="5"/>
  <c r="P69" i="5"/>
  <c r="O69" i="5"/>
  <c r="Y69" i="5" s="1"/>
  <c r="X68" i="5"/>
  <c r="V68" i="5"/>
  <c r="U68" i="5"/>
  <c r="T68" i="5"/>
  <c r="S68" i="5"/>
  <c r="R68" i="5"/>
  <c r="Q68" i="5"/>
  <c r="P68" i="5"/>
  <c r="O68" i="5"/>
  <c r="Y68" i="5" s="1"/>
  <c r="X67" i="5"/>
  <c r="V67" i="5"/>
  <c r="U67" i="5"/>
  <c r="T67" i="5"/>
  <c r="S67" i="5"/>
  <c r="R67" i="5"/>
  <c r="Q67" i="5"/>
  <c r="P67" i="5"/>
  <c r="O67" i="5"/>
  <c r="Y67" i="5" s="1"/>
  <c r="X66" i="5"/>
  <c r="V66" i="5"/>
  <c r="U66" i="5"/>
  <c r="T66" i="5"/>
  <c r="S66" i="5"/>
  <c r="R66" i="5"/>
  <c r="Q66" i="5"/>
  <c r="P66" i="5"/>
  <c r="O66" i="5"/>
  <c r="Y66" i="5" s="1"/>
  <c r="X65" i="5"/>
  <c r="V65" i="5"/>
  <c r="U65" i="5"/>
  <c r="T65" i="5"/>
  <c r="S65" i="5"/>
  <c r="R65" i="5"/>
  <c r="Q65" i="5"/>
  <c r="P65" i="5"/>
  <c r="O65" i="5"/>
  <c r="Y65" i="5" s="1"/>
  <c r="X64" i="5"/>
  <c r="V64" i="5"/>
  <c r="U64" i="5"/>
  <c r="T64" i="5"/>
  <c r="S64" i="5"/>
  <c r="R64" i="5"/>
  <c r="Q64" i="5"/>
  <c r="P64" i="5"/>
  <c r="O64" i="5"/>
  <c r="Y64" i="5" s="1"/>
  <c r="X63" i="5"/>
  <c r="V63" i="5"/>
  <c r="U63" i="5"/>
  <c r="T63" i="5"/>
  <c r="S63" i="5"/>
  <c r="R63" i="5"/>
  <c r="Q63" i="5"/>
  <c r="P63" i="5"/>
  <c r="O63" i="5"/>
  <c r="Y63" i="5" s="1"/>
  <c r="X62" i="5"/>
  <c r="V62" i="5"/>
  <c r="U62" i="5"/>
  <c r="T62" i="5"/>
  <c r="S62" i="5"/>
  <c r="R62" i="5"/>
  <c r="Q62" i="5"/>
  <c r="P62" i="5"/>
  <c r="O62" i="5"/>
  <c r="Y62" i="5" s="1"/>
  <c r="X61" i="5"/>
  <c r="V61" i="5"/>
  <c r="U61" i="5"/>
  <c r="T61" i="5"/>
  <c r="S61" i="5"/>
  <c r="R61" i="5"/>
  <c r="Q61" i="5"/>
  <c r="P61" i="5"/>
  <c r="O61" i="5"/>
  <c r="Y61" i="5" s="1"/>
  <c r="X60" i="5"/>
  <c r="V60" i="5"/>
  <c r="U60" i="5"/>
  <c r="T60" i="5"/>
  <c r="S60" i="5"/>
  <c r="R60" i="5"/>
  <c r="Q60" i="5"/>
  <c r="P60" i="5"/>
  <c r="O60" i="5"/>
  <c r="Y60" i="5" s="1"/>
  <c r="X59" i="5"/>
  <c r="V59" i="5"/>
  <c r="U59" i="5"/>
  <c r="T59" i="5"/>
  <c r="S59" i="5"/>
  <c r="R59" i="5"/>
  <c r="Q59" i="5"/>
  <c r="P59" i="5"/>
  <c r="O59" i="5"/>
  <c r="Y59" i="5" s="1"/>
  <c r="X58" i="5"/>
  <c r="V58" i="5"/>
  <c r="U58" i="5"/>
  <c r="T58" i="5"/>
  <c r="S58" i="5"/>
  <c r="R58" i="5"/>
  <c r="Q58" i="5"/>
  <c r="P58" i="5"/>
  <c r="O58" i="5"/>
  <c r="Y58" i="5" s="1"/>
  <c r="X57" i="5"/>
  <c r="V57" i="5"/>
  <c r="U57" i="5"/>
  <c r="T57" i="5"/>
  <c r="S57" i="5"/>
  <c r="R57" i="5"/>
  <c r="Q57" i="5"/>
  <c r="P57" i="5"/>
  <c r="O57" i="5"/>
  <c r="Y57" i="5" s="1"/>
  <c r="X56" i="5"/>
  <c r="V56" i="5"/>
  <c r="U56" i="5"/>
  <c r="T56" i="5"/>
  <c r="S56" i="5"/>
  <c r="R56" i="5"/>
  <c r="Q56" i="5"/>
  <c r="P56" i="5"/>
  <c r="O56" i="5"/>
  <c r="Y56" i="5" s="1"/>
  <c r="X55" i="5"/>
  <c r="V55" i="5"/>
  <c r="U55" i="5"/>
  <c r="T55" i="5"/>
  <c r="S55" i="5"/>
  <c r="R55" i="5"/>
  <c r="Q55" i="5"/>
  <c r="P55" i="5"/>
  <c r="O55" i="5"/>
  <c r="Y55" i="5" s="1"/>
  <c r="X54" i="5"/>
  <c r="V54" i="5"/>
  <c r="U54" i="5"/>
  <c r="T54" i="5"/>
  <c r="S54" i="5"/>
  <c r="R54" i="5"/>
  <c r="Q54" i="5"/>
  <c r="P54" i="5"/>
  <c r="O54" i="5"/>
  <c r="Y54" i="5" s="1"/>
  <c r="X53" i="5"/>
  <c r="V53" i="5"/>
  <c r="U53" i="5"/>
  <c r="T53" i="5"/>
  <c r="S53" i="5"/>
  <c r="R53" i="5"/>
  <c r="Q53" i="5"/>
  <c r="P53" i="5"/>
  <c r="O53" i="5"/>
  <c r="Y53" i="5" s="1"/>
  <c r="X52" i="5"/>
  <c r="V52" i="5"/>
  <c r="U52" i="5"/>
  <c r="T52" i="5"/>
  <c r="S52" i="5"/>
  <c r="R52" i="5"/>
  <c r="Q52" i="5"/>
  <c r="P52" i="5"/>
  <c r="O52" i="5"/>
  <c r="Y52" i="5" s="1"/>
  <c r="X51" i="5"/>
  <c r="V51" i="5"/>
  <c r="U51" i="5"/>
  <c r="T51" i="5"/>
  <c r="S51" i="5"/>
  <c r="R51" i="5"/>
  <c r="Q51" i="5"/>
  <c r="P51" i="5"/>
  <c r="O51" i="5"/>
  <c r="Y51" i="5" s="1"/>
  <c r="X50" i="5"/>
  <c r="V50" i="5"/>
  <c r="U50" i="5"/>
  <c r="T50" i="5"/>
  <c r="S50" i="5"/>
  <c r="R50" i="5"/>
  <c r="Q50" i="5"/>
  <c r="P50" i="5"/>
  <c r="O50" i="5"/>
  <c r="Y50" i="5" s="1"/>
  <c r="X49" i="5"/>
  <c r="V49" i="5"/>
  <c r="U49" i="5"/>
  <c r="T49" i="5"/>
  <c r="S49" i="5"/>
  <c r="R49" i="5"/>
  <c r="Q49" i="5"/>
  <c r="P49" i="5"/>
  <c r="O49" i="5"/>
  <c r="Y49" i="5" s="1"/>
  <c r="X48" i="5"/>
  <c r="V48" i="5"/>
  <c r="U48" i="5"/>
  <c r="T48" i="5"/>
  <c r="S48" i="5"/>
  <c r="R48" i="5"/>
  <c r="Q48" i="5"/>
  <c r="P48" i="5"/>
  <c r="O48" i="5"/>
  <c r="Y48" i="5" s="1"/>
  <c r="X47" i="5"/>
  <c r="V47" i="5"/>
  <c r="U47" i="5"/>
  <c r="T47" i="5"/>
  <c r="S47" i="5"/>
  <c r="R47" i="5"/>
  <c r="Q47" i="5"/>
  <c r="P47" i="5"/>
  <c r="O47" i="5"/>
  <c r="Y47" i="5" s="1"/>
  <c r="X46" i="5"/>
  <c r="V46" i="5"/>
  <c r="U46" i="5"/>
  <c r="T46" i="5"/>
  <c r="S46" i="5"/>
  <c r="R46" i="5"/>
  <c r="Q46" i="5"/>
  <c r="P46" i="5"/>
  <c r="O46" i="5"/>
  <c r="Y46" i="5" s="1"/>
  <c r="X45" i="5"/>
  <c r="V45" i="5"/>
  <c r="U45" i="5"/>
  <c r="T45" i="5"/>
  <c r="S45" i="5"/>
  <c r="R45" i="5"/>
  <c r="Q45" i="5"/>
  <c r="P45" i="5"/>
  <c r="O45" i="5"/>
  <c r="Y45" i="5" s="1"/>
  <c r="X44" i="5"/>
  <c r="V44" i="5"/>
  <c r="U44" i="5"/>
  <c r="T44" i="5"/>
  <c r="S44" i="5"/>
  <c r="R44" i="5"/>
  <c r="Q44" i="5"/>
  <c r="P44" i="5"/>
  <c r="O44" i="5"/>
  <c r="Y44" i="5" s="1"/>
  <c r="X43" i="5"/>
  <c r="V43" i="5"/>
  <c r="U43" i="5"/>
  <c r="T43" i="5"/>
  <c r="S43" i="5"/>
  <c r="R43" i="5"/>
  <c r="Q43" i="5"/>
  <c r="P43" i="5"/>
  <c r="O43" i="5"/>
  <c r="Y43" i="5" s="1"/>
  <c r="X42" i="5"/>
  <c r="V42" i="5"/>
  <c r="U42" i="5"/>
  <c r="T42" i="5"/>
  <c r="S42" i="5"/>
  <c r="R42" i="5"/>
  <c r="Q42" i="5"/>
  <c r="P42" i="5"/>
  <c r="O42" i="5"/>
  <c r="Y42" i="5" s="1"/>
  <c r="X41" i="5"/>
  <c r="V41" i="5"/>
  <c r="U41" i="5"/>
  <c r="T41" i="5"/>
  <c r="S41" i="5"/>
  <c r="R41" i="5"/>
  <c r="Q41" i="5"/>
  <c r="P41" i="5"/>
  <c r="O41" i="5"/>
  <c r="Y41" i="5" s="1"/>
  <c r="X40" i="5"/>
  <c r="V40" i="5"/>
  <c r="U40" i="5"/>
  <c r="T40" i="5"/>
  <c r="S40" i="5"/>
  <c r="R40" i="5"/>
  <c r="Q40" i="5"/>
  <c r="P40" i="5"/>
  <c r="O40" i="5"/>
  <c r="Y40" i="5" s="1"/>
  <c r="X39" i="5"/>
  <c r="V39" i="5"/>
  <c r="U39" i="5"/>
  <c r="T39" i="5"/>
  <c r="S39" i="5"/>
  <c r="R39" i="5"/>
  <c r="Q39" i="5"/>
  <c r="P39" i="5"/>
  <c r="O39" i="5"/>
  <c r="Y39" i="5" s="1"/>
  <c r="X38" i="5"/>
  <c r="V38" i="5"/>
  <c r="U38" i="5"/>
  <c r="T38" i="5"/>
  <c r="S38" i="5"/>
  <c r="R38" i="5"/>
  <c r="Q38" i="5"/>
  <c r="P38" i="5"/>
  <c r="O38" i="5"/>
  <c r="Y38" i="5" s="1"/>
  <c r="X37" i="5"/>
  <c r="V37" i="5"/>
  <c r="U37" i="5"/>
  <c r="T37" i="5"/>
  <c r="S37" i="5"/>
  <c r="R37" i="5"/>
  <c r="Q37" i="5"/>
  <c r="P37" i="5"/>
  <c r="O37" i="5"/>
  <c r="Y37" i="5" s="1"/>
  <c r="X36" i="5"/>
  <c r="V36" i="5"/>
  <c r="U36" i="5"/>
  <c r="T36" i="5"/>
  <c r="S36" i="5"/>
  <c r="R36" i="5"/>
  <c r="Q36" i="5"/>
  <c r="P36" i="5"/>
  <c r="O36" i="5"/>
  <c r="Y36" i="5" s="1"/>
  <c r="X35" i="5"/>
  <c r="V35" i="5"/>
  <c r="U35" i="5"/>
  <c r="T35" i="5"/>
  <c r="S35" i="5"/>
  <c r="R35" i="5"/>
  <c r="Q35" i="5"/>
  <c r="P35" i="5"/>
  <c r="O35" i="5"/>
  <c r="Y35" i="5" s="1"/>
  <c r="X34" i="5"/>
  <c r="V34" i="5"/>
  <c r="U34" i="5"/>
  <c r="T34" i="5"/>
  <c r="S34" i="5"/>
  <c r="R34" i="5"/>
  <c r="Q34" i="5"/>
  <c r="P34" i="5"/>
  <c r="O34" i="5"/>
  <c r="Y34" i="5" s="1"/>
  <c r="X33" i="5"/>
  <c r="V33" i="5"/>
  <c r="U33" i="5"/>
  <c r="T33" i="5"/>
  <c r="S33" i="5"/>
  <c r="R33" i="5"/>
  <c r="Q33" i="5"/>
  <c r="P33" i="5"/>
  <c r="O33" i="5"/>
  <c r="Y33" i="5" s="1"/>
  <c r="X32" i="5"/>
  <c r="V32" i="5"/>
  <c r="U32" i="5"/>
  <c r="T32" i="5"/>
  <c r="S32" i="5"/>
  <c r="R32" i="5"/>
  <c r="Q32" i="5"/>
  <c r="P32" i="5"/>
  <c r="O32" i="5"/>
  <c r="Y32" i="5" s="1"/>
  <c r="X31" i="5"/>
  <c r="V31" i="5"/>
  <c r="U31" i="5"/>
  <c r="T31" i="5"/>
  <c r="S31" i="5"/>
  <c r="R31" i="5"/>
  <c r="Q31" i="5"/>
  <c r="P31" i="5"/>
  <c r="O31" i="5"/>
  <c r="Y31" i="5" s="1"/>
  <c r="X30" i="5"/>
  <c r="V30" i="5"/>
  <c r="U30" i="5"/>
  <c r="T30" i="5"/>
  <c r="S30" i="5"/>
  <c r="R30" i="5"/>
  <c r="Q30" i="5"/>
  <c r="P30" i="5"/>
  <c r="O30" i="5"/>
  <c r="Y30" i="5" s="1"/>
  <c r="X29" i="5"/>
  <c r="V29" i="5"/>
  <c r="U29" i="5"/>
  <c r="T29" i="5"/>
  <c r="S29" i="5"/>
  <c r="R29" i="5"/>
  <c r="Q29" i="5"/>
  <c r="P29" i="5"/>
  <c r="O29" i="5"/>
  <c r="Y29" i="5" s="1"/>
  <c r="X28" i="5"/>
  <c r="V28" i="5"/>
  <c r="U28" i="5"/>
  <c r="T28" i="5"/>
  <c r="S28" i="5"/>
  <c r="R28" i="5"/>
  <c r="Q28" i="5"/>
  <c r="P28" i="5"/>
  <c r="O28" i="5"/>
  <c r="Y28" i="5" s="1"/>
  <c r="X27" i="5"/>
  <c r="V27" i="5"/>
  <c r="U27" i="5"/>
  <c r="T27" i="5"/>
  <c r="S27" i="5"/>
  <c r="R27" i="5"/>
  <c r="Q27" i="5"/>
  <c r="P27" i="5"/>
  <c r="O27" i="5"/>
  <c r="Y27" i="5" s="1"/>
  <c r="X26" i="5"/>
  <c r="V26" i="5"/>
  <c r="U26" i="5"/>
  <c r="T26" i="5"/>
  <c r="S26" i="5"/>
  <c r="R26" i="5"/>
  <c r="Q26" i="5"/>
  <c r="P26" i="5"/>
  <c r="O26" i="5"/>
  <c r="Y26" i="5" s="1"/>
  <c r="X25" i="5"/>
  <c r="V25" i="5"/>
  <c r="U25" i="5"/>
  <c r="T25" i="5"/>
  <c r="S25" i="5"/>
  <c r="R25" i="5"/>
  <c r="Q25" i="5"/>
  <c r="P25" i="5"/>
  <c r="O25" i="5"/>
  <c r="Y25" i="5" s="1"/>
  <c r="X24" i="5"/>
  <c r="V24" i="5"/>
  <c r="U24" i="5"/>
  <c r="T24" i="5"/>
  <c r="S24" i="5"/>
  <c r="R24" i="5"/>
  <c r="Q24" i="5"/>
  <c r="P24" i="5"/>
  <c r="O24" i="5"/>
  <c r="Y24" i="5" s="1"/>
  <c r="X23" i="5"/>
  <c r="V23" i="5"/>
  <c r="U23" i="5"/>
  <c r="T23" i="5"/>
  <c r="S23" i="5"/>
  <c r="R23" i="5"/>
  <c r="Q23" i="5"/>
  <c r="P23" i="5"/>
  <c r="O23" i="5"/>
  <c r="Y23" i="5" s="1"/>
  <c r="X22" i="5"/>
  <c r="V22" i="5"/>
  <c r="U22" i="5"/>
  <c r="T22" i="5"/>
  <c r="S22" i="5"/>
  <c r="R22" i="5"/>
  <c r="Q22" i="5"/>
  <c r="P22" i="5"/>
  <c r="O22" i="5"/>
  <c r="Y22" i="5" s="1"/>
  <c r="X21" i="5"/>
  <c r="V21" i="5"/>
  <c r="U21" i="5"/>
  <c r="T21" i="5"/>
  <c r="S21" i="5"/>
  <c r="R21" i="5"/>
  <c r="Q21" i="5"/>
  <c r="P21" i="5"/>
  <c r="O21" i="5"/>
  <c r="Y21" i="5" s="1"/>
  <c r="X20" i="5"/>
  <c r="V20" i="5"/>
  <c r="U20" i="5"/>
  <c r="T20" i="5"/>
  <c r="S20" i="5"/>
  <c r="R20" i="5"/>
  <c r="Q20" i="5"/>
  <c r="P20" i="5"/>
  <c r="O20" i="5"/>
  <c r="Y20" i="5" s="1"/>
  <c r="X19" i="5"/>
  <c r="V19" i="5"/>
  <c r="U19" i="5"/>
  <c r="T19" i="5"/>
  <c r="S19" i="5"/>
  <c r="R19" i="5"/>
  <c r="Q19" i="5"/>
  <c r="P19" i="5"/>
  <c r="O19" i="5"/>
  <c r="Y19" i="5" s="1"/>
  <c r="X18" i="5"/>
  <c r="V18" i="5"/>
  <c r="U18" i="5"/>
  <c r="T18" i="5"/>
  <c r="S18" i="5"/>
  <c r="R18" i="5"/>
  <c r="Q18" i="5"/>
  <c r="P18" i="5"/>
  <c r="O18" i="5"/>
  <c r="Y18" i="5" s="1"/>
  <c r="X17" i="5"/>
  <c r="V17" i="5"/>
  <c r="U17" i="5"/>
  <c r="T17" i="5"/>
  <c r="S17" i="5"/>
  <c r="R17" i="5"/>
  <c r="Q17" i="5"/>
  <c r="P17" i="5"/>
  <c r="O17" i="5"/>
  <c r="Y17" i="5" s="1"/>
  <c r="X16" i="5"/>
  <c r="V16" i="5"/>
  <c r="U16" i="5"/>
  <c r="R16" i="5"/>
  <c r="Q16" i="5"/>
  <c r="P16" i="5"/>
  <c r="O16" i="5"/>
  <c r="Y16" i="5" s="1"/>
  <c r="X15" i="5"/>
  <c r="V15" i="5"/>
  <c r="U15" i="5"/>
  <c r="R15" i="5"/>
  <c r="Q15" i="5"/>
  <c r="P15" i="5"/>
  <c r="O15" i="5"/>
  <c r="Y15" i="5" s="1"/>
  <c r="S6" i="2"/>
  <c r="N15" i="5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N35" i="5" s="1"/>
  <c r="N36" i="5" s="1"/>
  <c r="N37" i="5" s="1"/>
  <c r="N38" i="5" s="1"/>
  <c r="N39" i="5" s="1"/>
  <c r="N40" i="5" s="1"/>
  <c r="N41" i="5" s="1"/>
  <c r="N42" i="5" s="1"/>
  <c r="N43" i="5" s="1"/>
  <c r="N44" i="5" s="1"/>
  <c r="N45" i="5" s="1"/>
  <c r="N46" i="5" s="1"/>
  <c r="N47" i="5" s="1"/>
  <c r="N48" i="5" s="1"/>
  <c r="N49" i="5" s="1"/>
  <c r="N50" i="5" s="1"/>
  <c r="N51" i="5" s="1"/>
  <c r="N52" i="5" s="1"/>
  <c r="N53" i="5" s="1"/>
  <c r="N54" i="5" s="1"/>
  <c r="N55" i="5" s="1"/>
  <c r="N56" i="5" s="1"/>
  <c r="N57" i="5" s="1"/>
  <c r="N58" i="5" s="1"/>
  <c r="N59" i="5" s="1"/>
  <c r="N60" i="5" s="1"/>
  <c r="N61" i="5" s="1"/>
  <c r="N62" i="5" s="1"/>
  <c r="N63" i="5" s="1"/>
  <c r="N64" i="5" s="1"/>
  <c r="N65" i="5" s="1"/>
  <c r="N66" i="5" s="1"/>
  <c r="N67" i="5" s="1"/>
  <c r="N68" i="5" s="1"/>
  <c r="N69" i="5" s="1"/>
  <c r="N70" i="5" s="1"/>
  <c r="N71" i="5" s="1"/>
  <c r="N72" i="5" s="1"/>
  <c r="N73" i="5" s="1"/>
  <c r="N74" i="5" s="1"/>
  <c r="N75" i="5" s="1"/>
  <c r="N76" i="5" s="1"/>
  <c r="N77" i="5" s="1"/>
  <c r="N78" i="5" s="1"/>
  <c r="N79" i="5" s="1"/>
  <c r="N80" i="5" s="1"/>
  <c r="N81" i="5" s="1"/>
  <c r="N82" i="5" s="1"/>
  <c r="N83" i="5" s="1"/>
  <c r="B1" i="2"/>
  <c r="E1" i="4" l="1"/>
  <c r="N45" i="4"/>
  <c r="M45" i="4"/>
  <c r="L45" i="4"/>
  <c r="N44" i="4"/>
  <c r="M44" i="4"/>
  <c r="L44" i="4"/>
  <c r="N43" i="4"/>
  <c r="M43" i="4"/>
  <c r="L43" i="4"/>
  <c r="N42" i="4"/>
  <c r="M42" i="4"/>
  <c r="L42" i="4"/>
  <c r="N41" i="4"/>
  <c r="M41" i="4"/>
  <c r="L41" i="4"/>
  <c r="N40" i="4"/>
  <c r="M40" i="4"/>
  <c r="L40" i="4"/>
  <c r="N39" i="4"/>
  <c r="M39" i="4"/>
  <c r="L39" i="4"/>
  <c r="N38" i="4"/>
  <c r="M38" i="4"/>
  <c r="L38" i="4"/>
  <c r="N37" i="4"/>
  <c r="M37" i="4"/>
  <c r="L37" i="4"/>
  <c r="N36" i="4"/>
  <c r="M36" i="4"/>
  <c r="L36" i="4"/>
  <c r="N35" i="4"/>
  <c r="M35" i="4"/>
  <c r="L35" i="4"/>
  <c r="N34" i="4"/>
  <c r="M34" i="4"/>
  <c r="L34" i="4"/>
  <c r="N33" i="4"/>
  <c r="M33" i="4"/>
  <c r="L33" i="4"/>
  <c r="N32" i="4"/>
  <c r="M32" i="4"/>
  <c r="L32" i="4"/>
  <c r="N31" i="4"/>
  <c r="M31" i="4"/>
  <c r="L31" i="4"/>
  <c r="N30" i="4"/>
  <c r="M30" i="4"/>
  <c r="L30" i="4"/>
  <c r="N29" i="4"/>
  <c r="M29" i="4"/>
  <c r="L29" i="4"/>
  <c r="N28" i="4"/>
  <c r="M28" i="4"/>
  <c r="L28" i="4"/>
  <c r="N27" i="4"/>
  <c r="M27" i="4"/>
  <c r="L27" i="4"/>
  <c r="N26" i="4"/>
  <c r="M26" i="4"/>
  <c r="L26" i="4"/>
  <c r="N25" i="4"/>
  <c r="M25" i="4"/>
  <c r="L25" i="4"/>
  <c r="N24" i="4"/>
  <c r="M24" i="4"/>
  <c r="L24" i="4"/>
  <c r="N23" i="4"/>
  <c r="M23" i="4"/>
  <c r="L23" i="4"/>
  <c r="N22" i="4"/>
  <c r="M22" i="4"/>
  <c r="L22" i="4"/>
  <c r="N21" i="4"/>
  <c r="M21" i="4"/>
  <c r="L21" i="4"/>
  <c r="N20" i="4"/>
  <c r="M20" i="4"/>
  <c r="L20" i="4"/>
  <c r="N19" i="4"/>
  <c r="M19" i="4"/>
  <c r="L19" i="4"/>
  <c r="N18" i="4"/>
  <c r="M18" i="4"/>
  <c r="L18" i="4"/>
  <c r="N17" i="4"/>
  <c r="M17" i="4"/>
  <c r="L17" i="4"/>
  <c r="N16" i="4"/>
  <c r="M16" i="4"/>
  <c r="L16" i="4"/>
  <c r="N15" i="4"/>
  <c r="M15" i="4"/>
  <c r="L15" i="4"/>
  <c r="N14" i="4"/>
  <c r="M14" i="4"/>
  <c r="L14" i="4"/>
  <c r="N13" i="4"/>
  <c r="M13" i="4"/>
  <c r="L13" i="4"/>
  <c r="N12" i="4"/>
  <c r="M12" i="4"/>
  <c r="L12" i="4"/>
  <c r="N11" i="4"/>
  <c r="M11" i="4"/>
  <c r="L11" i="4"/>
  <c r="N10" i="4"/>
  <c r="M10" i="4"/>
  <c r="L10" i="4"/>
  <c r="N9" i="4"/>
  <c r="M9" i="4"/>
  <c r="L9" i="4"/>
  <c r="N8" i="4"/>
  <c r="M8" i="4"/>
  <c r="L8" i="4"/>
  <c r="N7" i="4"/>
  <c r="M7" i="4"/>
  <c r="L7" i="4"/>
  <c r="N6" i="4"/>
  <c r="M6" i="4"/>
  <c r="L6" i="4"/>
  <c r="J45" i="4" l="1"/>
  <c r="J44" i="4"/>
  <c r="J43" i="4"/>
  <c r="J42" i="4"/>
  <c r="J41" i="4"/>
  <c r="J40" i="4"/>
  <c r="J39" i="4"/>
  <c r="J38" i="4"/>
  <c r="J37" i="4"/>
  <c r="J36" i="4"/>
  <c r="J35" i="4"/>
  <c r="J34" i="4"/>
  <c r="J33" i="4"/>
  <c r="J32" i="4"/>
  <c r="J31" i="4"/>
  <c r="J30" i="4"/>
  <c r="J29" i="4"/>
  <c r="J28" i="4"/>
  <c r="J27" i="4"/>
  <c r="J26" i="4"/>
  <c r="J25" i="4"/>
  <c r="J24" i="4"/>
  <c r="J23" i="4"/>
  <c r="J22" i="4"/>
  <c r="J21" i="4"/>
  <c r="J20" i="4"/>
  <c r="J19" i="4"/>
  <c r="J18" i="4"/>
  <c r="J17" i="4"/>
  <c r="J16" i="4"/>
  <c r="J15" i="4"/>
  <c r="J14" i="4"/>
  <c r="J13" i="4"/>
  <c r="J12" i="4"/>
  <c r="J11" i="4"/>
  <c r="J10" i="4"/>
  <c r="J9" i="4"/>
  <c r="J6" i="4"/>
  <c r="J7" i="4" s="1"/>
  <c r="J8" i="4" s="1"/>
  <c r="C45" i="4"/>
  <c r="C44" i="4"/>
  <c r="C43" i="4"/>
  <c r="C42" i="4"/>
  <c r="C41" i="4"/>
  <c r="C40" i="4"/>
  <c r="C39" i="4"/>
  <c r="C37" i="4"/>
  <c r="C36" i="4"/>
  <c r="C35" i="4"/>
  <c r="C34" i="4"/>
  <c r="C33" i="4"/>
  <c r="C32" i="4"/>
  <c r="C31" i="4"/>
  <c r="C29" i="4"/>
  <c r="C28" i="4"/>
  <c r="C27" i="4"/>
  <c r="C26" i="4"/>
  <c r="C25" i="4"/>
  <c r="C24" i="4"/>
  <c r="C23" i="4"/>
  <c r="C21" i="4"/>
  <c r="C20" i="4"/>
  <c r="C19" i="4"/>
  <c r="C18" i="4"/>
  <c r="C17" i="4"/>
  <c r="C16" i="4"/>
  <c r="C15" i="4"/>
  <c r="C13" i="4"/>
  <c r="C12" i="4"/>
  <c r="C11" i="4"/>
  <c r="C10" i="4"/>
  <c r="C9" i="4"/>
  <c r="C7" i="4"/>
  <c r="C8" i="4" s="1"/>
  <c r="G45" i="4"/>
  <c r="F45" i="4"/>
  <c r="E45" i="4"/>
  <c r="G44" i="4"/>
  <c r="F44" i="4"/>
  <c r="E44" i="4"/>
  <c r="G43" i="4"/>
  <c r="F43" i="4"/>
  <c r="E43" i="4"/>
  <c r="G42" i="4"/>
  <c r="F42" i="4"/>
  <c r="E42" i="4"/>
  <c r="G41" i="4"/>
  <c r="F41" i="4"/>
  <c r="E41" i="4"/>
  <c r="G40" i="4"/>
  <c r="F40" i="4"/>
  <c r="E40" i="4"/>
  <c r="G39" i="4"/>
  <c r="F39" i="4"/>
  <c r="E39" i="4"/>
  <c r="G38" i="4"/>
  <c r="F38" i="4"/>
  <c r="E38" i="4"/>
  <c r="G37" i="4"/>
  <c r="F37" i="4"/>
  <c r="E37" i="4"/>
  <c r="G36" i="4"/>
  <c r="F36" i="4"/>
  <c r="E36" i="4"/>
  <c r="G35" i="4"/>
  <c r="F35" i="4"/>
  <c r="E35" i="4"/>
  <c r="G34" i="4"/>
  <c r="F34" i="4"/>
  <c r="E34" i="4"/>
  <c r="G33" i="4"/>
  <c r="F33" i="4"/>
  <c r="E33" i="4"/>
  <c r="G32" i="4"/>
  <c r="F32" i="4"/>
  <c r="E32" i="4"/>
  <c r="G31" i="4"/>
  <c r="F31" i="4"/>
  <c r="E31" i="4"/>
  <c r="G30" i="4"/>
  <c r="F30" i="4"/>
  <c r="E30" i="4"/>
  <c r="G29" i="4"/>
  <c r="F29" i="4"/>
  <c r="E29" i="4"/>
  <c r="G28" i="4"/>
  <c r="F28" i="4"/>
  <c r="E28" i="4"/>
  <c r="G27" i="4"/>
  <c r="F27" i="4"/>
  <c r="E27" i="4"/>
  <c r="G26" i="4"/>
  <c r="F26" i="4"/>
  <c r="E26" i="4"/>
  <c r="G25" i="4"/>
  <c r="F25" i="4"/>
  <c r="E25" i="4"/>
  <c r="G24" i="4"/>
  <c r="F24" i="4"/>
  <c r="E24" i="4"/>
  <c r="G23" i="4"/>
  <c r="F23" i="4"/>
  <c r="E23" i="4"/>
  <c r="G22" i="4"/>
  <c r="F22" i="4"/>
  <c r="E22" i="4"/>
  <c r="G21" i="4"/>
  <c r="F21" i="4"/>
  <c r="E21" i="4"/>
  <c r="G20" i="4"/>
  <c r="F20" i="4"/>
  <c r="E20" i="4"/>
  <c r="G19" i="4"/>
  <c r="F19" i="4"/>
  <c r="E19" i="4"/>
  <c r="G18" i="4"/>
  <c r="F18" i="4"/>
  <c r="E18" i="4"/>
  <c r="G17" i="4"/>
  <c r="F17" i="4"/>
  <c r="E17" i="4"/>
  <c r="G16" i="4"/>
  <c r="F16" i="4"/>
  <c r="E16" i="4"/>
  <c r="G15" i="4"/>
  <c r="F15" i="4"/>
  <c r="E15" i="4"/>
  <c r="G14" i="4"/>
  <c r="F14" i="4"/>
  <c r="E14" i="4"/>
  <c r="G13" i="4"/>
  <c r="F13" i="4"/>
  <c r="E13" i="4"/>
  <c r="G12" i="4"/>
  <c r="F12" i="4"/>
  <c r="E12" i="4"/>
  <c r="G11" i="4"/>
  <c r="F11" i="4"/>
  <c r="E11" i="4"/>
  <c r="G10" i="4"/>
  <c r="F10" i="4"/>
  <c r="E10" i="4"/>
  <c r="G9" i="4"/>
  <c r="F9" i="4"/>
  <c r="E9" i="4"/>
  <c r="G8" i="4"/>
  <c r="F8" i="4"/>
  <c r="E8" i="4"/>
  <c r="G7" i="4"/>
  <c r="F7" i="4"/>
  <c r="E7" i="4"/>
  <c r="G6" i="4"/>
  <c r="F6" i="4"/>
  <c r="E6" i="4"/>
  <c r="I85" i="1"/>
  <c r="F75" i="2" s="1"/>
  <c r="C85" i="1"/>
  <c r="B85" i="1"/>
  <c r="I84" i="1"/>
  <c r="F74" i="2" s="1"/>
  <c r="C84" i="1"/>
  <c r="B84" i="1"/>
  <c r="I83" i="1"/>
  <c r="F73" i="2" s="1"/>
  <c r="C83" i="1"/>
  <c r="B83" i="1"/>
  <c r="I82" i="1"/>
  <c r="F72" i="2" s="1"/>
  <c r="C82" i="1"/>
  <c r="B82" i="1"/>
  <c r="I81" i="1"/>
  <c r="F71" i="2" s="1"/>
  <c r="C81" i="1"/>
  <c r="B81" i="1"/>
  <c r="I80" i="1"/>
  <c r="F70" i="2" s="1"/>
  <c r="C80" i="1"/>
  <c r="B80" i="1"/>
  <c r="I79" i="1"/>
  <c r="F69" i="2" s="1"/>
  <c r="C79" i="1"/>
  <c r="B79" i="1"/>
  <c r="I78" i="1"/>
  <c r="F68" i="2" s="1"/>
  <c r="C78" i="1"/>
  <c r="B78" i="1"/>
  <c r="I77" i="1"/>
  <c r="F67" i="2" s="1"/>
  <c r="C77" i="1"/>
  <c r="B77" i="1"/>
  <c r="I76" i="1"/>
  <c r="F66" i="2" s="1"/>
  <c r="C76" i="1"/>
  <c r="B76" i="1"/>
  <c r="I75" i="1"/>
  <c r="F65" i="2" s="1"/>
  <c r="C75" i="1"/>
  <c r="B75" i="1"/>
  <c r="I74" i="1"/>
  <c r="F64" i="2" s="1"/>
  <c r="C74" i="1"/>
  <c r="B74" i="1"/>
  <c r="I73" i="1"/>
  <c r="F63" i="2" s="1"/>
  <c r="C73" i="1"/>
  <c r="B73" i="1"/>
  <c r="I72" i="1"/>
  <c r="F62" i="2" s="1"/>
  <c r="C72" i="1"/>
  <c r="B72" i="1"/>
  <c r="I71" i="1"/>
  <c r="F61" i="2" s="1"/>
  <c r="C71" i="1"/>
  <c r="B71" i="1"/>
  <c r="I70" i="1"/>
  <c r="F60" i="2" s="1"/>
  <c r="C70" i="1"/>
  <c r="B70" i="1"/>
  <c r="I69" i="1"/>
  <c r="F59" i="2" s="1"/>
  <c r="C69" i="1"/>
  <c r="B69" i="1"/>
  <c r="I68" i="1"/>
  <c r="F58" i="2" s="1"/>
  <c r="C68" i="1"/>
  <c r="B68" i="1"/>
  <c r="I67" i="1"/>
  <c r="F57" i="2" s="1"/>
  <c r="C67" i="1"/>
  <c r="B67" i="1"/>
  <c r="I66" i="1"/>
  <c r="F56" i="2" s="1"/>
  <c r="C66" i="1"/>
  <c r="B66" i="1"/>
  <c r="X14" i="5"/>
  <c r="I14" i="5"/>
  <c r="O14" i="5"/>
  <c r="Y14" i="5" s="1"/>
  <c r="V14" i="5"/>
  <c r="S14" i="5"/>
  <c r="P14" i="5"/>
  <c r="U14" i="5"/>
  <c r="T14" i="5"/>
  <c r="R14" i="5"/>
  <c r="Q14" i="5"/>
  <c r="S5" i="5" l="1"/>
  <c r="S4" i="5"/>
  <c r="E3" i="5"/>
  <c r="E4" i="5"/>
  <c r="A15" i="5" l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G14" i="5"/>
  <c r="F14" i="5"/>
  <c r="D14" i="5"/>
  <c r="C14" i="5"/>
  <c r="B14" i="5"/>
  <c r="L14" i="5" s="1"/>
  <c r="H9" i="5" l="1"/>
  <c r="H10" i="5"/>
  <c r="N10" i="5" s="1"/>
  <c r="A31" i="5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H8" i="5"/>
  <c r="C1" i="3"/>
  <c r="C1" i="2"/>
  <c r="N9" i="5" l="1"/>
  <c r="P9" i="5" s="1"/>
  <c r="N8" i="5"/>
  <c r="P8" i="5" s="1"/>
  <c r="P10" i="5"/>
  <c r="I39" i="4"/>
  <c r="I40" i="4" s="1"/>
  <c r="I41" i="4" s="1"/>
  <c r="I42" i="4" s="1"/>
  <c r="I43" i="4" s="1"/>
  <c r="I44" i="4" s="1"/>
  <c r="I45" i="4" s="1"/>
  <c r="B39" i="4"/>
  <c r="B40" i="4" s="1"/>
  <c r="B41" i="4" s="1"/>
  <c r="B42" i="4" s="1"/>
  <c r="B43" i="4" s="1"/>
  <c r="B44" i="4" s="1"/>
  <c r="B45" i="4" s="1"/>
  <c r="T9" i="5" l="1"/>
  <c r="B46" i="2"/>
  <c r="C46" i="2"/>
  <c r="D46" i="2"/>
  <c r="E46" i="2"/>
  <c r="S46" i="2"/>
  <c r="B47" i="2"/>
  <c r="C47" i="2"/>
  <c r="D47" i="2"/>
  <c r="E47" i="2"/>
  <c r="S47" i="2"/>
  <c r="B48" i="2"/>
  <c r="C48" i="2"/>
  <c r="D48" i="2"/>
  <c r="E48" i="2"/>
  <c r="S48" i="2"/>
  <c r="B49" i="2"/>
  <c r="C49" i="2"/>
  <c r="D49" i="2"/>
  <c r="E49" i="2"/>
  <c r="S49" i="2"/>
  <c r="B50" i="2"/>
  <c r="C50" i="2"/>
  <c r="D50" i="2"/>
  <c r="E50" i="2"/>
  <c r="S50" i="2"/>
  <c r="B51" i="2"/>
  <c r="C51" i="2"/>
  <c r="D51" i="2"/>
  <c r="E51" i="2"/>
  <c r="S51" i="2"/>
  <c r="B52" i="2"/>
  <c r="C52" i="2"/>
  <c r="D52" i="2"/>
  <c r="E52" i="2"/>
  <c r="S52" i="2"/>
  <c r="B53" i="2"/>
  <c r="C53" i="2"/>
  <c r="D53" i="2"/>
  <c r="E53" i="2"/>
  <c r="S53" i="2"/>
  <c r="B54" i="2"/>
  <c r="C54" i="2"/>
  <c r="D54" i="2"/>
  <c r="E54" i="2"/>
  <c r="S54" i="2"/>
  <c r="B55" i="2"/>
  <c r="C55" i="2"/>
  <c r="D55" i="2"/>
  <c r="E55" i="2"/>
  <c r="S55" i="2"/>
  <c r="B46" i="3"/>
  <c r="C46" i="3"/>
  <c r="E46" i="3"/>
  <c r="Q46" i="3"/>
  <c r="B47" i="3"/>
  <c r="C47" i="3"/>
  <c r="E47" i="3"/>
  <c r="Q47" i="3"/>
  <c r="B48" i="3"/>
  <c r="C48" i="3"/>
  <c r="E48" i="3"/>
  <c r="Q48" i="3"/>
  <c r="B49" i="3"/>
  <c r="C49" i="3"/>
  <c r="E49" i="3"/>
  <c r="Q49" i="3"/>
  <c r="B50" i="3"/>
  <c r="C50" i="3"/>
  <c r="E50" i="3"/>
  <c r="Q50" i="3"/>
  <c r="B51" i="3"/>
  <c r="C51" i="3"/>
  <c r="E51" i="3"/>
  <c r="Q51" i="3"/>
  <c r="B52" i="3"/>
  <c r="C52" i="3"/>
  <c r="E52" i="3"/>
  <c r="Q52" i="3"/>
  <c r="B53" i="3"/>
  <c r="C53" i="3"/>
  <c r="E53" i="3"/>
  <c r="Q53" i="3"/>
  <c r="B54" i="3"/>
  <c r="C54" i="3"/>
  <c r="E54" i="3"/>
  <c r="Q54" i="3"/>
  <c r="B55" i="3"/>
  <c r="C55" i="3"/>
  <c r="E55" i="3"/>
  <c r="Q55" i="3"/>
  <c r="B56" i="1"/>
  <c r="C56" i="1"/>
  <c r="I56" i="1"/>
  <c r="F46" i="2" s="1"/>
  <c r="D46" i="3"/>
  <c r="F46" i="3"/>
  <c r="B57" i="1"/>
  <c r="C57" i="1"/>
  <c r="I57" i="1"/>
  <c r="F47" i="2" s="1"/>
  <c r="D47" i="3"/>
  <c r="F47" i="3"/>
  <c r="B58" i="1"/>
  <c r="C58" i="1"/>
  <c r="I58" i="1"/>
  <c r="F48" i="2" s="1"/>
  <c r="D48" i="3"/>
  <c r="F48" i="3"/>
  <c r="B59" i="1"/>
  <c r="C59" i="1"/>
  <c r="I59" i="1"/>
  <c r="F49" i="2" s="1"/>
  <c r="D49" i="3"/>
  <c r="F49" i="3"/>
  <c r="B60" i="1"/>
  <c r="C60" i="1"/>
  <c r="I60" i="1"/>
  <c r="F50" i="2" s="1"/>
  <c r="D50" i="3"/>
  <c r="F50" i="3"/>
  <c r="B61" i="1"/>
  <c r="C61" i="1"/>
  <c r="I61" i="1"/>
  <c r="F51" i="2" s="1"/>
  <c r="D51" i="3"/>
  <c r="F51" i="3"/>
  <c r="B62" i="1"/>
  <c r="C62" i="1"/>
  <c r="I62" i="1"/>
  <c r="F52" i="2" s="1"/>
  <c r="D52" i="3"/>
  <c r="F52" i="3"/>
  <c r="B63" i="1"/>
  <c r="C63" i="1"/>
  <c r="I63" i="1"/>
  <c r="F53" i="2" s="1"/>
  <c r="D53" i="3"/>
  <c r="F53" i="3"/>
  <c r="B64" i="1"/>
  <c r="C64" i="1"/>
  <c r="I64" i="1"/>
  <c r="F54" i="2" s="1"/>
  <c r="D54" i="3"/>
  <c r="F54" i="3"/>
  <c r="B65" i="1"/>
  <c r="C65" i="1"/>
  <c r="I65" i="1"/>
  <c r="F55" i="2" s="1"/>
  <c r="D55" i="3"/>
  <c r="F55" i="3"/>
  <c r="I31" i="4"/>
  <c r="I32" i="4" s="1"/>
  <c r="I33" i="4" s="1"/>
  <c r="I34" i="4" s="1"/>
  <c r="I35" i="4" s="1"/>
  <c r="I36" i="4" s="1"/>
  <c r="I37" i="4" s="1"/>
  <c r="I23" i="4"/>
  <c r="I24" i="4" s="1"/>
  <c r="I25" i="4" s="1"/>
  <c r="I26" i="4" s="1"/>
  <c r="I27" i="4" s="1"/>
  <c r="I28" i="4" s="1"/>
  <c r="I29" i="4" s="1"/>
  <c r="I15" i="4"/>
  <c r="I16" i="4" s="1"/>
  <c r="I17" i="4" s="1"/>
  <c r="I18" i="4" s="1"/>
  <c r="I19" i="4" s="1"/>
  <c r="I20" i="4" s="1"/>
  <c r="I21" i="4" s="1"/>
  <c r="I7" i="4"/>
  <c r="I8" i="4" s="1"/>
  <c r="I9" i="4" s="1"/>
  <c r="I10" i="4" s="1"/>
  <c r="I11" i="4" s="1"/>
  <c r="I12" i="4" s="1"/>
  <c r="I13" i="4" s="1"/>
  <c r="B31" i="4"/>
  <c r="B32" i="4" s="1"/>
  <c r="B33" i="4" s="1"/>
  <c r="B34" i="4" s="1"/>
  <c r="B35" i="4" s="1"/>
  <c r="B36" i="4" s="1"/>
  <c r="B37" i="4" s="1"/>
  <c r="B23" i="4"/>
  <c r="B24" i="4" s="1"/>
  <c r="B25" i="4" s="1"/>
  <c r="B26" i="4" s="1"/>
  <c r="B27" i="4" s="1"/>
  <c r="B28" i="4" s="1"/>
  <c r="B29" i="4" s="1"/>
  <c r="B15" i="4"/>
  <c r="B16" i="4" s="1"/>
  <c r="B17" i="4" s="1"/>
  <c r="B18" i="4" s="1"/>
  <c r="B19" i="4" s="1"/>
  <c r="B20" i="4" s="1"/>
  <c r="B21" i="4" s="1"/>
  <c r="B7" i="4"/>
  <c r="B8" i="4" s="1"/>
  <c r="B9" i="4" s="1"/>
  <c r="B10" i="4" s="1"/>
  <c r="B11" i="4" s="1"/>
  <c r="B12" i="4" s="1"/>
  <c r="B13" i="4" s="1"/>
  <c r="E6" i="1" l="1"/>
  <c r="S27" i="2"/>
  <c r="Q45" i="3"/>
  <c r="Q44" i="3"/>
  <c r="Q43" i="3"/>
  <c r="Q42" i="3"/>
  <c r="Q41" i="3"/>
  <c r="Q40" i="3"/>
  <c r="Q39" i="3"/>
  <c r="Q38" i="3"/>
  <c r="Q37" i="3"/>
  <c r="Q36" i="3"/>
  <c r="Q35" i="3"/>
  <c r="Q34" i="3"/>
  <c r="Q33" i="3"/>
  <c r="Q32" i="3"/>
  <c r="Q31" i="3"/>
  <c r="Q30" i="3"/>
  <c r="Q29" i="3"/>
  <c r="Q28" i="3"/>
  <c r="Q27" i="3"/>
  <c r="Q26" i="3"/>
  <c r="Q25" i="3"/>
  <c r="Q24" i="3"/>
  <c r="Q23" i="3"/>
  <c r="Q22" i="3"/>
  <c r="Q21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S45" i="2" l="1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B1" i="3" l="1"/>
  <c r="D1" i="4"/>
  <c r="A1" i="3"/>
  <c r="C1" i="4"/>
  <c r="A1" i="2"/>
  <c r="E45" i="2"/>
  <c r="C45" i="2"/>
  <c r="B45" i="2"/>
  <c r="E44" i="2"/>
  <c r="C44" i="2"/>
  <c r="B44" i="2"/>
  <c r="E43" i="2"/>
  <c r="C43" i="2"/>
  <c r="B43" i="2"/>
  <c r="E42" i="2"/>
  <c r="C42" i="2"/>
  <c r="B42" i="2"/>
  <c r="E41" i="2"/>
  <c r="C41" i="2"/>
  <c r="B41" i="2"/>
  <c r="E40" i="2"/>
  <c r="C40" i="2"/>
  <c r="B40" i="2"/>
  <c r="E39" i="2"/>
  <c r="C39" i="2"/>
  <c r="B39" i="2"/>
  <c r="E38" i="2"/>
  <c r="C38" i="2"/>
  <c r="B38" i="2"/>
  <c r="E37" i="2"/>
  <c r="C37" i="2"/>
  <c r="B37" i="2"/>
  <c r="E36" i="2"/>
  <c r="C36" i="2"/>
  <c r="B36" i="2"/>
  <c r="E35" i="2"/>
  <c r="C35" i="2"/>
  <c r="B35" i="2"/>
  <c r="E34" i="2"/>
  <c r="C34" i="2"/>
  <c r="B34" i="2"/>
  <c r="E33" i="2"/>
  <c r="C33" i="2"/>
  <c r="B33" i="2"/>
  <c r="E32" i="2"/>
  <c r="C32" i="2"/>
  <c r="B32" i="2"/>
  <c r="E31" i="2"/>
  <c r="C31" i="2"/>
  <c r="B31" i="2"/>
  <c r="E30" i="2"/>
  <c r="C30" i="2"/>
  <c r="B30" i="2"/>
  <c r="E29" i="2"/>
  <c r="C29" i="2"/>
  <c r="B29" i="2"/>
  <c r="E28" i="2"/>
  <c r="C28" i="2"/>
  <c r="B28" i="2"/>
  <c r="E27" i="2"/>
  <c r="C27" i="2"/>
  <c r="B27" i="2"/>
  <c r="E26" i="2"/>
  <c r="C26" i="2"/>
  <c r="B26" i="2"/>
  <c r="E25" i="2"/>
  <c r="C25" i="2"/>
  <c r="B25" i="2"/>
  <c r="E24" i="2"/>
  <c r="C24" i="2"/>
  <c r="B24" i="2"/>
  <c r="E23" i="2"/>
  <c r="C23" i="2"/>
  <c r="B23" i="2"/>
  <c r="E22" i="2"/>
  <c r="C22" i="2"/>
  <c r="B22" i="2"/>
  <c r="E21" i="2"/>
  <c r="C21" i="2"/>
  <c r="B21" i="2"/>
  <c r="E20" i="2"/>
  <c r="C20" i="2"/>
  <c r="B20" i="2"/>
  <c r="E19" i="2"/>
  <c r="C19" i="2"/>
  <c r="B19" i="2"/>
  <c r="E18" i="2"/>
  <c r="C18" i="2"/>
  <c r="B18" i="2"/>
  <c r="E17" i="2"/>
  <c r="C17" i="2"/>
  <c r="B17" i="2"/>
  <c r="E16" i="2"/>
  <c r="C16" i="2"/>
  <c r="B16" i="2"/>
  <c r="E15" i="2"/>
  <c r="C15" i="2"/>
  <c r="B15" i="2"/>
  <c r="E14" i="2"/>
  <c r="C14" i="2"/>
  <c r="B14" i="2"/>
  <c r="E13" i="2"/>
  <c r="C13" i="2"/>
  <c r="B13" i="2"/>
  <c r="E12" i="2"/>
  <c r="C12" i="2"/>
  <c r="B12" i="2"/>
  <c r="E11" i="2"/>
  <c r="C11" i="2"/>
  <c r="B11" i="2"/>
  <c r="E10" i="2"/>
  <c r="C10" i="2"/>
  <c r="B10" i="2"/>
  <c r="E9" i="2"/>
  <c r="C9" i="2"/>
  <c r="B9" i="2"/>
  <c r="E8" i="2"/>
  <c r="C8" i="2"/>
  <c r="B8" i="2"/>
  <c r="E7" i="2"/>
  <c r="C7" i="2"/>
  <c r="B7" i="2"/>
  <c r="A7" i="2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E6" i="2"/>
  <c r="C6" i="2"/>
  <c r="B6" i="2"/>
  <c r="E45" i="3"/>
  <c r="C45" i="3"/>
  <c r="B45" i="3"/>
  <c r="E44" i="3"/>
  <c r="C44" i="3"/>
  <c r="B44" i="3"/>
  <c r="E43" i="3"/>
  <c r="C43" i="3"/>
  <c r="B43" i="3"/>
  <c r="E42" i="3"/>
  <c r="C42" i="3"/>
  <c r="B42" i="3"/>
  <c r="E41" i="3"/>
  <c r="C41" i="3"/>
  <c r="B41" i="3"/>
  <c r="E40" i="3"/>
  <c r="C40" i="3"/>
  <c r="B40" i="3"/>
  <c r="E39" i="3"/>
  <c r="C39" i="3"/>
  <c r="B39" i="3"/>
  <c r="E38" i="3"/>
  <c r="C38" i="3"/>
  <c r="B38" i="3"/>
  <c r="E37" i="3"/>
  <c r="C37" i="3"/>
  <c r="B37" i="3"/>
  <c r="E36" i="3"/>
  <c r="C36" i="3"/>
  <c r="B36" i="3"/>
  <c r="E35" i="3"/>
  <c r="C35" i="3"/>
  <c r="B35" i="3"/>
  <c r="E34" i="3"/>
  <c r="C34" i="3"/>
  <c r="B34" i="3"/>
  <c r="E33" i="3"/>
  <c r="C33" i="3"/>
  <c r="B33" i="3"/>
  <c r="E32" i="3"/>
  <c r="C32" i="3"/>
  <c r="B32" i="3"/>
  <c r="E31" i="3"/>
  <c r="C31" i="3"/>
  <c r="B31" i="3"/>
  <c r="E30" i="3"/>
  <c r="C30" i="3"/>
  <c r="B30" i="3"/>
  <c r="E29" i="3"/>
  <c r="C29" i="3"/>
  <c r="B29" i="3"/>
  <c r="E28" i="3"/>
  <c r="C28" i="3"/>
  <c r="B28" i="3"/>
  <c r="E27" i="3"/>
  <c r="C27" i="3"/>
  <c r="B27" i="3"/>
  <c r="E26" i="3"/>
  <c r="C26" i="3"/>
  <c r="B26" i="3"/>
  <c r="E25" i="3"/>
  <c r="C25" i="3"/>
  <c r="B25" i="3"/>
  <c r="E24" i="3"/>
  <c r="C24" i="3"/>
  <c r="B24" i="3"/>
  <c r="E23" i="3"/>
  <c r="C23" i="3"/>
  <c r="B23" i="3"/>
  <c r="E22" i="3"/>
  <c r="C22" i="3"/>
  <c r="B22" i="3"/>
  <c r="E21" i="3"/>
  <c r="C21" i="3"/>
  <c r="B21" i="3"/>
  <c r="E20" i="3"/>
  <c r="C20" i="3"/>
  <c r="B20" i="3"/>
  <c r="E19" i="3"/>
  <c r="C19" i="3"/>
  <c r="B19" i="3"/>
  <c r="E18" i="3"/>
  <c r="C18" i="3"/>
  <c r="B18" i="3"/>
  <c r="E17" i="3"/>
  <c r="C17" i="3"/>
  <c r="B17" i="3"/>
  <c r="E16" i="3"/>
  <c r="C16" i="3"/>
  <c r="B16" i="3"/>
  <c r="E15" i="3"/>
  <c r="C15" i="3"/>
  <c r="B15" i="3"/>
  <c r="E14" i="3"/>
  <c r="C14" i="3"/>
  <c r="B14" i="3"/>
  <c r="E13" i="3"/>
  <c r="C13" i="3"/>
  <c r="B13" i="3"/>
  <c r="E12" i="3"/>
  <c r="C12" i="3"/>
  <c r="B12" i="3"/>
  <c r="E11" i="3"/>
  <c r="C11" i="3"/>
  <c r="B11" i="3"/>
  <c r="E10" i="3"/>
  <c r="C10" i="3"/>
  <c r="B10" i="3"/>
  <c r="E9" i="3"/>
  <c r="C9" i="3"/>
  <c r="B9" i="3"/>
  <c r="E8" i="3"/>
  <c r="C8" i="3"/>
  <c r="B8" i="3"/>
  <c r="E7" i="3"/>
  <c r="C7" i="3"/>
  <c r="B7" i="3"/>
  <c r="E6" i="3"/>
  <c r="C6" i="3"/>
  <c r="B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L16" i="1" l="1"/>
  <c r="K16" i="1"/>
  <c r="C16" i="1"/>
  <c r="C17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B16" i="1"/>
  <c r="F45" i="3" l="1"/>
  <c r="D45" i="3"/>
  <c r="F44" i="3"/>
  <c r="D44" i="3"/>
  <c r="F43" i="3"/>
  <c r="D43" i="3"/>
  <c r="F42" i="3"/>
  <c r="D42" i="3"/>
  <c r="F41" i="3"/>
  <c r="D41" i="3"/>
  <c r="F40" i="3"/>
  <c r="D40" i="3"/>
  <c r="F39" i="3"/>
  <c r="D39" i="3"/>
  <c r="F38" i="3"/>
  <c r="D38" i="3"/>
  <c r="F37" i="3"/>
  <c r="D37" i="3"/>
  <c r="F36" i="3"/>
  <c r="D36" i="3"/>
  <c r="F35" i="3"/>
  <c r="D35" i="3"/>
  <c r="F34" i="3"/>
  <c r="D34" i="3"/>
  <c r="F33" i="3"/>
  <c r="D33" i="3"/>
  <c r="F32" i="3"/>
  <c r="D32" i="3"/>
  <c r="F31" i="3"/>
  <c r="D31" i="3"/>
  <c r="F30" i="3"/>
  <c r="D30" i="3"/>
  <c r="F29" i="3"/>
  <c r="D29" i="3"/>
  <c r="F28" i="3"/>
  <c r="D28" i="3"/>
  <c r="F27" i="3"/>
  <c r="D27" i="3"/>
  <c r="F26" i="3"/>
  <c r="D26" i="3"/>
  <c r="F25" i="3"/>
  <c r="D25" i="3"/>
  <c r="F24" i="3"/>
  <c r="D24" i="3"/>
  <c r="F23" i="3"/>
  <c r="D23" i="3"/>
  <c r="F22" i="3"/>
  <c r="D22" i="3"/>
  <c r="F21" i="3"/>
  <c r="D21" i="3"/>
  <c r="F20" i="3"/>
  <c r="D20" i="3"/>
  <c r="F19" i="3"/>
  <c r="D19" i="3"/>
  <c r="F18" i="3"/>
  <c r="D18" i="3"/>
  <c r="F17" i="3"/>
  <c r="D17" i="3"/>
  <c r="F16" i="3"/>
  <c r="D16" i="3"/>
  <c r="F15" i="3"/>
  <c r="D15" i="3"/>
  <c r="F14" i="3"/>
  <c r="D14" i="3"/>
  <c r="F13" i="3"/>
  <c r="D13" i="3"/>
  <c r="F12" i="3"/>
  <c r="D12" i="3"/>
  <c r="F11" i="3"/>
  <c r="D11" i="3"/>
  <c r="F10" i="3"/>
  <c r="D10" i="3"/>
  <c r="F9" i="3"/>
  <c r="D9" i="3"/>
  <c r="F8" i="3"/>
  <c r="F7" i="3"/>
  <c r="J17" i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J59" i="1" s="1"/>
  <c r="J60" i="1" s="1"/>
  <c r="J61" i="1" s="1"/>
  <c r="J62" i="1" s="1"/>
  <c r="J63" i="1" s="1"/>
  <c r="J64" i="1" s="1"/>
  <c r="J65" i="1" s="1"/>
  <c r="J66" i="1" s="1"/>
  <c r="J67" i="1" s="1"/>
  <c r="J68" i="1" s="1"/>
  <c r="J69" i="1" s="1"/>
  <c r="J70" i="1" s="1"/>
  <c r="J71" i="1" s="1"/>
  <c r="J72" i="1" s="1"/>
  <c r="J73" i="1" s="1"/>
  <c r="J74" i="1" s="1"/>
  <c r="J75" i="1" s="1"/>
  <c r="J76" i="1" s="1"/>
  <c r="J77" i="1" s="1"/>
  <c r="J78" i="1" s="1"/>
  <c r="J79" i="1" s="1"/>
  <c r="J80" i="1" s="1"/>
  <c r="J81" i="1" s="1"/>
  <c r="J82" i="1" s="1"/>
  <c r="J83" i="1" s="1"/>
  <c r="J84" i="1" s="1"/>
  <c r="J85" i="1" s="1"/>
  <c r="R16" i="1"/>
  <c r="F6" i="3" s="1"/>
  <c r="D6" i="3"/>
  <c r="I55" i="1"/>
  <c r="F45" i="2" s="1"/>
  <c r="D45" i="2"/>
  <c r="B55" i="1"/>
  <c r="I54" i="1"/>
  <c r="F44" i="2" s="1"/>
  <c r="D44" i="2"/>
  <c r="B54" i="1"/>
  <c r="I53" i="1"/>
  <c r="F43" i="2" s="1"/>
  <c r="D43" i="2"/>
  <c r="B53" i="1"/>
  <c r="I52" i="1"/>
  <c r="F42" i="2" s="1"/>
  <c r="D42" i="2"/>
  <c r="B52" i="1"/>
  <c r="I51" i="1"/>
  <c r="F41" i="2" s="1"/>
  <c r="D41" i="2"/>
  <c r="B51" i="1"/>
  <c r="I50" i="1"/>
  <c r="F40" i="2" s="1"/>
  <c r="D40" i="2"/>
  <c r="B50" i="1"/>
  <c r="I49" i="1"/>
  <c r="F39" i="2" s="1"/>
  <c r="D39" i="2"/>
  <c r="B49" i="1"/>
  <c r="I48" i="1"/>
  <c r="F38" i="2" s="1"/>
  <c r="D38" i="2"/>
  <c r="B48" i="1"/>
  <c r="I47" i="1"/>
  <c r="F37" i="2" s="1"/>
  <c r="D37" i="2"/>
  <c r="B47" i="1"/>
  <c r="I46" i="1"/>
  <c r="F36" i="2" s="1"/>
  <c r="D36" i="2"/>
  <c r="B46" i="1"/>
  <c r="I45" i="1"/>
  <c r="F35" i="2" s="1"/>
  <c r="D35" i="2"/>
  <c r="B45" i="1"/>
  <c r="I44" i="1"/>
  <c r="F34" i="2" s="1"/>
  <c r="D34" i="2"/>
  <c r="B44" i="1"/>
  <c r="I43" i="1"/>
  <c r="F33" i="2" s="1"/>
  <c r="D33" i="2"/>
  <c r="B43" i="1"/>
  <c r="I42" i="1"/>
  <c r="F32" i="2" s="1"/>
  <c r="D32" i="2"/>
  <c r="B42" i="1"/>
  <c r="I41" i="1"/>
  <c r="F31" i="2" s="1"/>
  <c r="D31" i="2"/>
  <c r="B41" i="1"/>
  <c r="I40" i="1"/>
  <c r="F30" i="2" s="1"/>
  <c r="D30" i="2"/>
  <c r="B40" i="1"/>
  <c r="I39" i="1"/>
  <c r="F29" i="2" s="1"/>
  <c r="D29" i="2"/>
  <c r="B39" i="1"/>
  <c r="I38" i="1"/>
  <c r="F28" i="2" s="1"/>
  <c r="D28" i="2"/>
  <c r="B38" i="1"/>
  <c r="I37" i="1"/>
  <c r="F27" i="2" s="1"/>
  <c r="D27" i="2"/>
  <c r="B37" i="1"/>
  <c r="I36" i="1"/>
  <c r="F26" i="2" s="1"/>
  <c r="D26" i="2"/>
  <c r="B36" i="1"/>
  <c r="I35" i="1"/>
  <c r="F25" i="2" s="1"/>
  <c r="D25" i="2"/>
  <c r="B35" i="1"/>
  <c r="I34" i="1"/>
  <c r="F24" i="2" s="1"/>
  <c r="D24" i="2"/>
  <c r="B34" i="1"/>
  <c r="I33" i="1"/>
  <c r="F23" i="2" s="1"/>
  <c r="D23" i="2"/>
  <c r="B33" i="1"/>
  <c r="I32" i="1"/>
  <c r="F22" i="2" s="1"/>
  <c r="D22" i="2"/>
  <c r="B32" i="1"/>
  <c r="I31" i="1"/>
  <c r="F21" i="2" s="1"/>
  <c r="D21" i="2"/>
  <c r="B31" i="1"/>
  <c r="I30" i="1"/>
  <c r="F20" i="2" s="1"/>
  <c r="D20" i="2"/>
  <c r="B30" i="1"/>
  <c r="I29" i="1"/>
  <c r="F19" i="2" s="1"/>
  <c r="D19" i="2"/>
  <c r="B29" i="1"/>
  <c r="I28" i="1"/>
  <c r="F18" i="2" s="1"/>
  <c r="D18" i="2"/>
  <c r="B28" i="1"/>
  <c r="I27" i="1"/>
  <c r="F17" i="2" s="1"/>
  <c r="D17" i="2"/>
  <c r="B27" i="1"/>
  <c r="I26" i="1"/>
  <c r="F16" i="2" s="1"/>
  <c r="D16" i="2"/>
  <c r="B26" i="1"/>
  <c r="I25" i="1"/>
  <c r="F15" i="2" s="1"/>
  <c r="D15" i="2"/>
  <c r="B25" i="1"/>
  <c r="I24" i="1"/>
  <c r="F14" i="2" s="1"/>
  <c r="D14" i="2"/>
  <c r="B24" i="1"/>
  <c r="I23" i="1"/>
  <c r="F13" i="2" s="1"/>
  <c r="D13" i="2"/>
  <c r="B23" i="1"/>
  <c r="I22" i="1"/>
  <c r="F12" i="2" s="1"/>
  <c r="D12" i="2"/>
  <c r="B22" i="1"/>
  <c r="I21" i="1"/>
  <c r="F11" i="2" s="1"/>
  <c r="D11" i="2"/>
  <c r="B21" i="1"/>
  <c r="I20" i="1"/>
  <c r="F10" i="2" s="1"/>
  <c r="D10" i="2"/>
  <c r="B20" i="1"/>
  <c r="I19" i="1"/>
  <c r="F9" i="2" s="1"/>
  <c r="D9" i="2"/>
  <c r="B19" i="1"/>
  <c r="I18" i="1"/>
  <c r="F8" i="2" s="1"/>
  <c r="D8" i="2"/>
  <c r="B18" i="1"/>
  <c r="I17" i="1"/>
  <c r="F7" i="2" s="1"/>
  <c r="D7" i="2"/>
  <c r="B17" i="1"/>
  <c r="I16" i="1"/>
  <c r="F6" i="2" s="1"/>
  <c r="A17" i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D8" i="3" l="1"/>
  <c r="T16" i="5"/>
  <c r="S16" i="5"/>
  <c r="D7" i="3"/>
  <c r="S15" i="5"/>
  <c r="T15" i="5"/>
  <c r="D6" i="2"/>
  <c r="Q5" i="1"/>
  <c r="Y1" i="1"/>
</calcChain>
</file>

<file path=xl/comments1.xml><?xml version="1.0" encoding="utf-8"?>
<comments xmlns="http://schemas.openxmlformats.org/spreadsheetml/2006/main">
  <authors>
    <author>m-yuhara</author>
  </authors>
  <commentList>
    <comment ref="C1" authorId="0">
      <text>
        <r>
          <rPr>
            <b/>
            <sz val="9"/>
            <color indexed="81"/>
            <rFont val="ＭＳ Ｐゴシック"/>
            <family val="3"/>
            <charset val="128"/>
          </rPr>
          <t>第○回の数字を入力する。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E5" authorId="0">
      <text>
        <r>
          <rPr>
            <b/>
            <sz val="9"/>
            <color indexed="81"/>
            <rFont val="ＭＳ Ｐゴシック"/>
            <family val="3"/>
            <charset val="128"/>
          </rPr>
          <t>7文字以内で入力する。</t>
        </r>
      </text>
    </comment>
    <comment ref="D7" authorId="0">
      <text>
        <r>
          <rPr>
            <b/>
            <sz val="9"/>
            <color indexed="81"/>
            <rFont val="ＭＳ Ｐゴシック"/>
            <family val="3"/>
            <charset val="128"/>
          </rPr>
          <t>領収書に印刷する宛名を入力する。</t>
        </r>
      </text>
    </comment>
    <comment ref="N9" authorId="0">
      <text>
        <r>
          <rPr>
            <b/>
            <sz val="9"/>
            <color indexed="81"/>
            <rFont val="ＭＳ Ｐゴシック"/>
            <family val="3"/>
            <charset val="128"/>
          </rPr>
          <t>審判協力できる場合は、
・氏名を入力
・審判種類：リストより選択。手入力も可能。
・審判登録：公認審判への登録「あり」・「なし」をリストより選択。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D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「中学」「高校」「大学・一般」の
いずれかを選択。</t>
        </r>
      </text>
    </comment>
    <comment ref="E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ナンバーカードがない場合は、仮の番号で入力する。
重複不可。（男女で重複があっても良い。）
※</t>
        </r>
      </text>
    </comment>
    <comment ref="M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「中学」「高校」「大学・一般」の
いずれかを選択。</t>
        </r>
      </text>
    </comment>
    <comment ref="N16" authorId="0">
      <text>
        <r>
          <rPr>
            <b/>
            <sz val="9"/>
            <color indexed="81"/>
            <rFont val="ＭＳ Ｐゴシック"/>
            <family val="3"/>
            <charset val="128"/>
          </rPr>
          <t>ナンバーカードがない場合は、仮の番号で入力する。
重複不可。（男女で重複があっても良い。）</t>
        </r>
      </text>
    </comment>
  </commentList>
</comments>
</file>

<file path=xl/sharedStrings.xml><?xml version="1.0" encoding="utf-8"?>
<sst xmlns="http://schemas.openxmlformats.org/spreadsheetml/2006/main" count="249" uniqueCount="142">
  <si>
    <t>市町名等</t>
  </si>
  <si>
    <t>県名</t>
  </si>
  <si>
    <t>第</t>
  </si>
  <si>
    <t>のセルに入力してください。</t>
  </si>
  <si>
    <t>校名・所属等</t>
  </si>
  <si>
    <t>記入例</t>
  </si>
  <si>
    <t>記載責任者氏名</t>
  </si>
  <si>
    <t>記載責任者TEL</t>
  </si>
  <si>
    <t>※疑問点があった場合に連絡しますので必ず記載。</t>
  </si>
  <si>
    <t>男子</t>
  </si>
  <si>
    <t>女子</t>
  </si>
  <si>
    <t>選　手　名</t>
  </si>
  <si>
    <t>所属</t>
  </si>
  <si>
    <t>学年</t>
  </si>
  <si>
    <t>no.</t>
  </si>
  <si>
    <t>100m</t>
  </si>
  <si>
    <t>200m</t>
  </si>
  <si>
    <t>400m</t>
  </si>
  <si>
    <t>800m</t>
  </si>
  <si>
    <t>1500m</t>
  </si>
  <si>
    <t>3000m</t>
  </si>
  <si>
    <t>5000m</t>
  </si>
  <si>
    <t>自己記録の入力方法</t>
  </si>
  <si>
    <t>１２秒３０　→　1230</t>
  </si>
  <si>
    <t>１３分２秒３４　→　130234</t>
  </si>
  <si>
    <t>１ｍ７５　→　175</t>
  </si>
  <si>
    <t>３４ｍ５６　→　3456</t>
  </si>
  <si>
    <t>走高跳</t>
  </si>
  <si>
    <t>走幅跳</t>
  </si>
  <si>
    <t>三段跳</t>
  </si>
  <si>
    <t>砲丸投</t>
  </si>
  <si>
    <t>チーム名</t>
  </si>
  <si>
    <t>１分２秒３４　→　10234</t>
  </si>
  <si>
    <t>NO</t>
    <phoneticPr fontId="1"/>
  </si>
  <si>
    <t>ﾌﾘｶﾞﾅ</t>
    <phoneticPr fontId="1"/>
  </si>
  <si>
    <t>（例）</t>
    <rPh sb="1" eb="2">
      <t>レイ</t>
    </rPh>
    <phoneticPr fontId="1"/>
  </si>
  <si>
    <t>津幡南中学校　→　津幡中</t>
    <rPh sb="0" eb="2">
      <t>ツバタ</t>
    </rPh>
    <rPh sb="2" eb="3">
      <t>ミナミ</t>
    </rPh>
    <rPh sb="3" eb="6">
      <t>チュウガッコウ</t>
    </rPh>
    <rPh sb="9" eb="11">
      <t>ツバタ</t>
    </rPh>
    <rPh sb="11" eb="12">
      <t>チュウ</t>
    </rPh>
    <phoneticPr fontId="1"/>
  </si>
  <si>
    <t>津幡高等学校　→　津幡高</t>
    <rPh sb="0" eb="2">
      <t>ツバタ</t>
    </rPh>
    <rPh sb="2" eb="4">
      <t>コウトウ</t>
    </rPh>
    <rPh sb="4" eb="6">
      <t>ガッコウ</t>
    </rPh>
    <rPh sb="9" eb="11">
      <t>ツバタ</t>
    </rPh>
    <rPh sb="11" eb="12">
      <t>コウ</t>
    </rPh>
    <phoneticPr fontId="1"/>
  </si>
  <si>
    <t>性別</t>
    <rPh sb="0" eb="2">
      <t>セイベツ</t>
    </rPh>
    <phoneticPr fontId="1"/>
  </si>
  <si>
    <t>所属長・学校長</t>
    <phoneticPr fontId="1"/>
  </si>
  <si>
    <t>所属住所</t>
    <phoneticPr fontId="1"/>
  </si>
  <si>
    <t>（プログラム掲載用）→</t>
    <rPh sb="6" eb="8">
      <t>ケイサイ</t>
    </rPh>
    <rPh sb="8" eb="9">
      <t>ヨウ</t>
    </rPh>
    <phoneticPr fontId="1"/>
  </si>
  <si>
    <t>100mH</t>
    <phoneticPr fontId="1"/>
  </si>
  <si>
    <t>110mH</t>
    <phoneticPr fontId="1"/>
  </si>
  <si>
    <t>※ハードルは中学生のみ</t>
    <rPh sb="6" eb="9">
      <t>チュウガクセイ</t>
    </rPh>
    <phoneticPr fontId="1"/>
  </si>
  <si>
    <t>トラック種目</t>
    <rPh sb="4" eb="6">
      <t>シュモク</t>
    </rPh>
    <phoneticPr fontId="1"/>
  </si>
  <si>
    <t>フィールド種目</t>
    <rPh sb="5" eb="7">
      <t>シュモク</t>
    </rPh>
    <phoneticPr fontId="1"/>
  </si>
  <si>
    <t>個人種目
エントリー数</t>
    <rPh sb="0" eb="2">
      <t>コジン</t>
    </rPh>
    <rPh sb="2" eb="4">
      <t>シュモク</t>
    </rPh>
    <rPh sb="10" eb="11">
      <t>スウ</t>
    </rPh>
    <phoneticPr fontId="1"/>
  </si>
  <si>
    <t>※入力は半角数字で入力する。</t>
    <phoneticPr fontId="1"/>
  </si>
  <si>
    <t>※記録がない場合は「なし」</t>
    <phoneticPr fontId="1"/>
  </si>
  <si>
    <t>　または　目標記録を入力する。</t>
    <phoneticPr fontId="1"/>
  </si>
  <si>
    <t>注意：手動記録しかない場合も１００分の１秒まで記入する。</t>
    <phoneticPr fontId="1"/>
  </si>
  <si>
    <t>(末尾に0を付ける。)</t>
    <phoneticPr fontId="1"/>
  </si>
  <si>
    <t>男子 ４×１００ｍＲ</t>
    <phoneticPr fontId="1"/>
  </si>
  <si>
    <t>女子 ４×１００ｍＲ</t>
    <rPh sb="0" eb="2">
      <t>ジョシ</t>
    </rPh>
    <phoneticPr fontId="1"/>
  </si>
  <si>
    <t>※行の削除は絶対しないでください。</t>
    <rPh sb="1" eb="2">
      <t>ギョウ</t>
    </rPh>
    <rPh sb="3" eb="5">
      <t>サクジョ</t>
    </rPh>
    <rPh sb="6" eb="8">
      <t>ゼッタイ</t>
    </rPh>
    <phoneticPr fontId="1"/>
  </si>
  <si>
    <t>印</t>
    <rPh sb="0" eb="1">
      <t>イン</t>
    </rPh>
    <phoneticPr fontId="10"/>
  </si>
  <si>
    <t>参加料</t>
    <rPh sb="0" eb="3">
      <t>サンカリョウ</t>
    </rPh>
    <phoneticPr fontId="8"/>
  </si>
  <si>
    <t>種別</t>
    <rPh sb="0" eb="2">
      <t>シュベツ</t>
    </rPh>
    <phoneticPr fontId="1"/>
  </si>
  <si>
    <t>のセルは自動的に入ります。</t>
    <rPh sb="4" eb="7">
      <t>ジドウテキ</t>
    </rPh>
    <rPh sb="8" eb="9">
      <t>ハイ</t>
    </rPh>
    <phoneticPr fontId="1"/>
  </si>
  <si>
    <t>※出場種目の欄に自己記録を入力。</t>
    <phoneticPr fontId="1"/>
  </si>
  <si>
    <t>※記録がない場合は　「 なし 」　を入力。</t>
    <phoneticPr fontId="1"/>
  </si>
  <si>
    <t>所属住所</t>
  </si>
  <si>
    <t>校名・所属名（正式名）</t>
    <rPh sb="5" eb="6">
      <t>メイ</t>
    </rPh>
    <rPh sb="7" eb="10">
      <t>セイシキメイ</t>
    </rPh>
    <phoneticPr fontId="1"/>
  </si>
  <si>
    <t>校名・所属名</t>
    <phoneticPr fontId="10"/>
  </si>
  <si>
    <t>所属長・学校長</t>
    <phoneticPr fontId="10"/>
  </si>
  <si>
    <t>男子</t>
    <rPh sb="0" eb="2">
      <t>ダンシ</t>
    </rPh>
    <phoneticPr fontId="10"/>
  </si>
  <si>
    <t>個人種目</t>
    <rPh sb="0" eb="2">
      <t>コジン</t>
    </rPh>
    <rPh sb="2" eb="4">
      <t>シュモク</t>
    </rPh>
    <phoneticPr fontId="8"/>
  </si>
  <si>
    <t>4x100mR</t>
    <phoneticPr fontId="8"/>
  </si>
  <si>
    <t>種別</t>
    <rPh sb="0" eb="2">
      <t>シュベツ</t>
    </rPh>
    <phoneticPr fontId="10"/>
  </si>
  <si>
    <t>の種目は実施しません。数字の入力が有る場合は消してください。</t>
    <rPh sb="1" eb="3">
      <t>シュモク</t>
    </rPh>
    <rPh sb="4" eb="6">
      <t>ジッシ</t>
    </rPh>
    <rPh sb="11" eb="13">
      <t>スウジ</t>
    </rPh>
    <rPh sb="14" eb="16">
      <t>ニュウリョク</t>
    </rPh>
    <rPh sb="17" eb="18">
      <t>ア</t>
    </rPh>
    <rPh sb="19" eb="21">
      <t>バアイ</t>
    </rPh>
    <rPh sb="22" eb="23">
      <t>ケ</t>
    </rPh>
    <phoneticPr fontId="1"/>
  </si>
  <si>
    <t>中学</t>
    <rPh sb="0" eb="2">
      <t>チュウガク</t>
    </rPh>
    <phoneticPr fontId="10"/>
  </si>
  <si>
    <t>高校</t>
    <rPh sb="0" eb="2">
      <t>コウコウ</t>
    </rPh>
    <phoneticPr fontId="10"/>
  </si>
  <si>
    <t>大学・一般</t>
    <rPh sb="0" eb="2">
      <t>ダイガク</t>
    </rPh>
    <rPh sb="3" eb="5">
      <t>イッパン</t>
    </rPh>
    <phoneticPr fontId="10"/>
  </si>
  <si>
    <t>円</t>
    <rPh sb="0" eb="1">
      <t>エン</t>
    </rPh>
    <phoneticPr fontId="8"/>
  </si>
  <si>
    <t>（男子</t>
    <rPh sb="1" eb="3">
      <t>ダンシ</t>
    </rPh>
    <phoneticPr fontId="10"/>
  </si>
  <si>
    <t>女子</t>
    <rPh sb="0" eb="2">
      <t>ジョシ</t>
    </rPh>
    <phoneticPr fontId="10"/>
  </si>
  <si>
    <t>人）</t>
    <rPh sb="0" eb="1">
      <t>ニン</t>
    </rPh>
    <phoneticPr fontId="10"/>
  </si>
  <si>
    <t>×</t>
    <phoneticPr fontId="10"/>
  </si>
  <si>
    <t>人=</t>
    <rPh sb="0" eb="1">
      <t>ニン</t>
    </rPh>
    <phoneticPr fontId="10"/>
  </si>
  <si>
    <t>女子</t>
    <rPh sb="0" eb="2">
      <t>ジョシ</t>
    </rPh>
    <phoneticPr fontId="10"/>
  </si>
  <si>
    <t>NO</t>
  </si>
  <si>
    <t>ﾌﾘｶﾞﾅ</t>
  </si>
  <si>
    <t>円</t>
    <rPh sb="0" eb="1">
      <t>エン</t>
    </rPh>
    <phoneticPr fontId="10"/>
  </si>
  <si>
    <t>参加料合計</t>
    <rPh sb="0" eb="3">
      <t>サンカリョウ</t>
    </rPh>
    <rPh sb="3" eb="5">
      <t>ゴウケイ</t>
    </rPh>
    <phoneticPr fontId="8"/>
  </si>
  <si>
    <t>人+</t>
    <rPh sb="0" eb="1">
      <t>ニン</t>
    </rPh>
    <phoneticPr fontId="10"/>
  </si>
  <si>
    <t>下記の選手の参加を認め、申込致します。</t>
    <rPh sb="0" eb="2">
      <t>カキ</t>
    </rPh>
    <rPh sb="3" eb="5">
      <t>センシュ</t>
    </rPh>
    <rPh sb="6" eb="8">
      <t>サンカ</t>
    </rPh>
    <rPh sb="9" eb="10">
      <t>ミト</t>
    </rPh>
    <rPh sb="12" eb="14">
      <t>モウシコミ</t>
    </rPh>
    <rPh sb="14" eb="15">
      <t>イタ</t>
    </rPh>
    <phoneticPr fontId="10"/>
  </si>
  <si>
    <t>回　河北郡市陸上競技記録会2019</t>
    <rPh sb="2" eb="4">
      <t>カホク</t>
    </rPh>
    <rPh sb="4" eb="5">
      <t>グン</t>
    </rPh>
    <rPh sb="5" eb="6">
      <t>シ</t>
    </rPh>
    <rPh sb="6" eb="8">
      <t>リクジョウ</t>
    </rPh>
    <rPh sb="8" eb="10">
      <t>キョウギ</t>
    </rPh>
    <rPh sb="10" eb="12">
      <t>キロク</t>
    </rPh>
    <phoneticPr fontId="1"/>
  </si>
  <si>
    <t>石川工業高等専門学校　→　石川高専</t>
    <rPh sb="0" eb="2">
      <t>イシカワ</t>
    </rPh>
    <rPh sb="2" eb="4">
      <t>コウギョウ</t>
    </rPh>
    <rPh sb="4" eb="6">
      <t>コウトウ</t>
    </rPh>
    <rPh sb="6" eb="8">
      <t>センモン</t>
    </rPh>
    <rPh sb="8" eb="10">
      <t>ガッコウ</t>
    </rPh>
    <rPh sb="13" eb="15">
      <t>イシカワ</t>
    </rPh>
    <rPh sb="15" eb="17">
      <t>コウセン</t>
    </rPh>
    <phoneticPr fontId="1"/>
  </si>
  <si>
    <t>金沢アスリートクラブ　→　金沢ＡＣ　　　等</t>
    <rPh sb="0" eb="2">
      <t>カナザワ</t>
    </rPh>
    <rPh sb="13" eb="15">
      <t>カナザワ</t>
    </rPh>
    <rPh sb="20" eb="21">
      <t>トウ</t>
    </rPh>
    <phoneticPr fontId="1"/>
  </si>
  <si>
    <t>自己記録</t>
    <rPh sb="0" eb="2">
      <t>ジコ</t>
    </rPh>
    <rPh sb="2" eb="4">
      <t>キロク</t>
    </rPh>
    <phoneticPr fontId="1"/>
  </si>
  <si>
    <t>５２秒３０　→　5230</t>
    <phoneticPr fontId="1"/>
  </si>
  <si>
    <t>Ａ</t>
    <phoneticPr fontId="1"/>
  </si>
  <si>
    <t>Ｂ</t>
    <phoneticPr fontId="1"/>
  </si>
  <si>
    <t>Ｃ</t>
    <phoneticPr fontId="1"/>
  </si>
  <si>
    <t>Ｄ</t>
    <phoneticPr fontId="1"/>
  </si>
  <si>
    <t>Ｅ</t>
    <phoneticPr fontId="1"/>
  </si>
  <si>
    <t>氏名</t>
    <rPh sb="0" eb="2">
      <t>シメイ</t>
    </rPh>
    <phoneticPr fontId="1"/>
  </si>
  <si>
    <t>審判種類</t>
    <rPh sb="0" eb="2">
      <t>シンパン</t>
    </rPh>
    <rPh sb="2" eb="4">
      <t>シュルイ</t>
    </rPh>
    <phoneticPr fontId="1"/>
  </si>
  <si>
    <t>審判登録</t>
    <rPh sb="0" eb="2">
      <t>シンパン</t>
    </rPh>
    <rPh sb="2" eb="4">
      <t>トウロク</t>
    </rPh>
    <phoneticPr fontId="1"/>
  </si>
  <si>
    <t>※審判協力お願いします。以下に入力してください。</t>
    <rPh sb="1" eb="3">
      <t>シンパン</t>
    </rPh>
    <rPh sb="3" eb="5">
      <t>キョウリョク</t>
    </rPh>
    <rPh sb="6" eb="7">
      <t>ネガ</t>
    </rPh>
    <rPh sb="12" eb="14">
      <t>イカ</t>
    </rPh>
    <rPh sb="15" eb="17">
      <t>ニュウリョク</t>
    </rPh>
    <phoneticPr fontId="1"/>
  </si>
  <si>
    <t>審判協力：</t>
    <rPh sb="0" eb="2">
      <t>シンパン</t>
    </rPh>
    <rPh sb="2" eb="4">
      <t>キョウリョク</t>
    </rPh>
    <phoneticPr fontId="8"/>
  </si>
  <si>
    <t>所属長の印(高校･中学)を押し、当日受付けに提出してください。</t>
    <rPh sb="0" eb="3">
      <t>ショゾクチョウ</t>
    </rPh>
    <rPh sb="4" eb="5">
      <t>イン</t>
    </rPh>
    <rPh sb="6" eb="8">
      <t>コウコウ</t>
    </rPh>
    <rPh sb="9" eb="11">
      <t>チュウガク</t>
    </rPh>
    <rPh sb="13" eb="14">
      <t>オ</t>
    </rPh>
    <rPh sb="16" eb="18">
      <t>トウジツ</t>
    </rPh>
    <rPh sb="18" eb="19">
      <t>ウ</t>
    </rPh>
    <rPh sb="19" eb="20">
      <t>ツ</t>
    </rPh>
    <rPh sb="22" eb="24">
      <t>テイシュツ</t>
    </rPh>
    <phoneticPr fontId="10"/>
  </si>
  <si>
    <t>間違いがないか確認してください。</t>
    <rPh sb="0" eb="2">
      <t>マチガ</t>
    </rPh>
    <rPh sb="7" eb="9">
      <t>カクニン</t>
    </rPh>
    <phoneticPr fontId="10"/>
  </si>
  <si>
    <t>上記シートに入力すれば、自動的に申込書は完成です。</t>
    <rPh sb="0" eb="2">
      <t>ジョウキ</t>
    </rPh>
    <rPh sb="6" eb="8">
      <t>ニュウリョク</t>
    </rPh>
    <rPh sb="12" eb="15">
      <t>ジドウテキ</t>
    </rPh>
    <rPh sb="16" eb="19">
      <t>モウシコミショ</t>
    </rPh>
    <rPh sb="20" eb="22">
      <t>カンセイ</t>
    </rPh>
    <phoneticPr fontId="10"/>
  </si>
  <si>
    <t>　もしくは練習の記録でも構いません</t>
    <rPh sb="5" eb="7">
      <t>レンシュウ</t>
    </rPh>
    <rPh sb="8" eb="10">
      <t>キロク</t>
    </rPh>
    <rPh sb="12" eb="13">
      <t>カマ</t>
    </rPh>
    <phoneticPr fontId="10"/>
  </si>
  <si>
    <t>なし</t>
    <phoneticPr fontId="10"/>
  </si>
  <si>
    <t>→</t>
    <phoneticPr fontId="10"/>
  </si>
  <si>
    <t>※記録がない場合</t>
    <rPh sb="1" eb="3">
      <t>キロク</t>
    </rPh>
    <rPh sb="6" eb="8">
      <t>バアイ</t>
    </rPh>
    <phoneticPr fontId="10"/>
  </si>
  <si>
    <t>１分０２秒４５</t>
    <rPh sb="1" eb="2">
      <t>フン</t>
    </rPh>
    <rPh sb="4" eb="5">
      <t>ビョウ</t>
    </rPh>
    <phoneticPr fontId="10"/>
  </si>
  <si>
    <t>４９秒０５</t>
    <rPh sb="2" eb="3">
      <t>ビョウ</t>
    </rPh>
    <phoneticPr fontId="10"/>
  </si>
  <si>
    <t>（例）</t>
    <rPh sb="1" eb="2">
      <t>レイ</t>
    </rPh>
    <phoneticPr fontId="10"/>
  </si>
  <si>
    <t>記録を入力します。</t>
    <rPh sb="0" eb="2">
      <t>キロク</t>
    </rPh>
    <rPh sb="3" eb="5">
      <t>ニュウリョク</t>
    </rPh>
    <phoneticPr fontId="10"/>
  </si>
  <si>
    <t>リレー出場の場合は、ナンバーを入力します。</t>
    <rPh sb="3" eb="5">
      <t>シュツジョウ</t>
    </rPh>
    <rPh sb="6" eb="8">
      <t>バアイ</t>
    </rPh>
    <rPh sb="15" eb="17">
      <t>ニュウリョク</t>
    </rPh>
    <phoneticPr fontId="10"/>
  </si>
  <si>
    <t>３２ｍ１９</t>
    <phoneticPr fontId="10"/>
  </si>
  <si>
    <t>１ｍ４５</t>
    <phoneticPr fontId="10"/>
  </si>
  <si>
    <t>２分０７秒１２</t>
    <rPh sb="1" eb="2">
      <t>フン</t>
    </rPh>
    <rPh sb="4" eb="5">
      <t>ビョウ</t>
    </rPh>
    <phoneticPr fontId="10"/>
  </si>
  <si>
    <t>１３秒０５</t>
    <rPh sb="2" eb="3">
      <t>ビョウ</t>
    </rPh>
    <phoneticPr fontId="10"/>
  </si>
  <si>
    <t>出場種目に記録を入力します。</t>
    <rPh sb="0" eb="2">
      <t>シュツジョウ</t>
    </rPh>
    <rPh sb="2" eb="4">
      <t>シュモク</t>
    </rPh>
    <rPh sb="5" eb="7">
      <t>キロク</t>
    </rPh>
    <rPh sb="8" eb="10">
      <t>ニュウリョク</t>
    </rPh>
    <phoneticPr fontId="10"/>
  </si>
  <si>
    <t>※これを元に組み分けを行います。</t>
    <rPh sb="4" eb="5">
      <t>モト</t>
    </rPh>
    <rPh sb="6" eb="7">
      <t>ク</t>
    </rPh>
    <rPh sb="8" eb="9">
      <t>ワ</t>
    </rPh>
    <rPh sb="11" eb="12">
      <t>オコナ</t>
    </rPh>
    <phoneticPr fontId="10"/>
  </si>
  <si>
    <r>
      <t>男女同一ナンバーでもかまいません。</t>
    </r>
    <r>
      <rPr>
        <sz val="11"/>
        <color rgb="FFFF0000"/>
        <rFont val="ＭＳ Ｐゴシック"/>
        <family val="3"/>
        <charset val="128"/>
      </rPr>
      <t>※同姓では、同一ナンバーは不可）</t>
    </r>
    <rPh sb="0" eb="2">
      <t>ダンジョ</t>
    </rPh>
    <rPh sb="2" eb="4">
      <t>ドウイツ</t>
    </rPh>
    <rPh sb="18" eb="20">
      <t>ドウセイ</t>
    </rPh>
    <rPh sb="23" eb="25">
      <t>ドウイツ</t>
    </rPh>
    <rPh sb="30" eb="32">
      <t>フカ</t>
    </rPh>
    <phoneticPr fontId="10"/>
  </si>
  <si>
    <t>男女別に名簿を作成します。（左側：男子、右側：女子）</t>
    <rPh sb="0" eb="3">
      <t>ダンジョベツ</t>
    </rPh>
    <rPh sb="4" eb="6">
      <t>メイボ</t>
    </rPh>
    <rPh sb="7" eb="9">
      <t>サクセイ</t>
    </rPh>
    <rPh sb="14" eb="16">
      <t>ヒダリガワ</t>
    </rPh>
    <rPh sb="17" eb="19">
      <t>ダンシ</t>
    </rPh>
    <rPh sb="20" eb="22">
      <t>ミギガワ</t>
    </rPh>
    <rPh sb="23" eb="25">
      <t>ジョシ</t>
    </rPh>
    <phoneticPr fontId="10"/>
  </si>
  <si>
    <t>ナンバー順になっていなくても可。</t>
    <rPh sb="4" eb="5">
      <t>ジュン</t>
    </rPh>
    <rPh sb="14" eb="15">
      <t>カ</t>
    </rPh>
    <phoneticPr fontId="10"/>
  </si>
  <si>
    <t>選手のナンバー、名前、フリガナ、学年を入力してください。</t>
    <rPh sb="0" eb="2">
      <t>センシュ</t>
    </rPh>
    <rPh sb="8" eb="10">
      <t>ナマエ</t>
    </rPh>
    <rPh sb="16" eb="18">
      <t>ガクネン</t>
    </rPh>
    <rPh sb="19" eb="21">
      <t>ニュウリョク</t>
    </rPh>
    <phoneticPr fontId="10"/>
  </si>
  <si>
    <t>補助員を出せる場合は、人数を入力してください。</t>
    <rPh sb="0" eb="3">
      <t>ホジョイン</t>
    </rPh>
    <rPh sb="4" eb="5">
      <t>ダ</t>
    </rPh>
    <rPh sb="7" eb="9">
      <t>バアイ</t>
    </rPh>
    <rPh sb="11" eb="13">
      <t>ニンズウ</t>
    </rPh>
    <rPh sb="14" eb="16">
      <t>ニュウリョク</t>
    </rPh>
    <phoneticPr fontId="10"/>
  </si>
  <si>
    <t>審判協力できる場合は、名前・審判種類・審判登録の有無を入力してください。</t>
    <rPh sb="0" eb="2">
      <t>シンパン</t>
    </rPh>
    <rPh sb="2" eb="4">
      <t>キョウリョク</t>
    </rPh>
    <rPh sb="7" eb="9">
      <t>バアイ</t>
    </rPh>
    <rPh sb="11" eb="13">
      <t>ナマエ</t>
    </rPh>
    <rPh sb="14" eb="16">
      <t>シンパン</t>
    </rPh>
    <rPh sb="16" eb="18">
      <t>シュルイ</t>
    </rPh>
    <rPh sb="19" eb="21">
      <t>シンパン</t>
    </rPh>
    <rPh sb="21" eb="23">
      <t>トウロク</t>
    </rPh>
    <rPh sb="24" eb="26">
      <t>ウム</t>
    </rPh>
    <rPh sb="27" eb="29">
      <t>ニュウリョク</t>
    </rPh>
    <phoneticPr fontId="10"/>
  </si>
  <si>
    <t>学校・所属クラブの情報を入力してください。</t>
    <rPh sb="0" eb="2">
      <t>ガッコウ</t>
    </rPh>
    <rPh sb="3" eb="5">
      <t>ショゾク</t>
    </rPh>
    <rPh sb="9" eb="11">
      <t>ジョウホウ</t>
    </rPh>
    <rPh sb="12" eb="14">
      <t>ニュウリョク</t>
    </rPh>
    <phoneticPr fontId="10"/>
  </si>
  <si>
    <t>プリントアウトして、大会当日受付けに提出してください。</t>
    <rPh sb="10" eb="12">
      <t>タイカイ</t>
    </rPh>
    <rPh sb="12" eb="14">
      <t>トウジツ</t>
    </rPh>
    <rPh sb="14" eb="16">
      <t>ウケツ</t>
    </rPh>
    <rPh sb="18" eb="20">
      <t>テイシュツ</t>
    </rPh>
    <phoneticPr fontId="10"/>
  </si>
  <si>
    <t>申込書</t>
    <rPh sb="0" eb="3">
      <t>モウシコミショ</t>
    </rPh>
    <phoneticPr fontId="10"/>
  </si>
  <si>
    <t>リレーに参加する選手のナンバーを入力します。</t>
    <rPh sb="4" eb="6">
      <t>サンカ</t>
    </rPh>
    <rPh sb="8" eb="10">
      <t>センシュ</t>
    </rPh>
    <rPh sb="16" eb="18">
      <t>ニュウリョク</t>
    </rPh>
    <phoneticPr fontId="10"/>
  </si>
  <si>
    <t>4x100R</t>
    <phoneticPr fontId="10"/>
  </si>
  <si>
    <t>参加する個人種目の欄に、記録を入力します。（1人2種目まで）</t>
    <rPh sb="0" eb="2">
      <t>サンカ</t>
    </rPh>
    <rPh sb="4" eb="6">
      <t>コジン</t>
    </rPh>
    <rPh sb="6" eb="8">
      <t>シュモク</t>
    </rPh>
    <rPh sb="9" eb="10">
      <t>ラン</t>
    </rPh>
    <rPh sb="12" eb="14">
      <t>キロク</t>
    </rPh>
    <rPh sb="15" eb="17">
      <t>ニュウリョク</t>
    </rPh>
    <rPh sb="23" eb="24">
      <t>ヒト</t>
    </rPh>
    <rPh sb="25" eb="27">
      <t>シュモク</t>
    </rPh>
    <phoneticPr fontId="10"/>
  </si>
  <si>
    <t>記録会に参加する選手を入力します。</t>
    <rPh sb="0" eb="3">
      <t>キロクカイ</t>
    </rPh>
    <rPh sb="4" eb="6">
      <t>サンカ</t>
    </rPh>
    <rPh sb="8" eb="10">
      <t>センシュ</t>
    </rPh>
    <rPh sb="11" eb="13">
      <t>ニュウリョク</t>
    </rPh>
    <phoneticPr fontId="10"/>
  </si>
  <si>
    <t>選手登録</t>
    <rPh sb="0" eb="2">
      <t>センシュ</t>
    </rPh>
    <rPh sb="2" eb="4">
      <t>トウロク</t>
    </rPh>
    <phoneticPr fontId="10"/>
  </si>
  <si>
    <t>本シート</t>
    <rPh sb="0" eb="1">
      <t>ホン</t>
    </rPh>
    <phoneticPr fontId="10"/>
  </si>
  <si>
    <t>マニュアル</t>
    <phoneticPr fontId="10"/>
  </si>
  <si>
    <t>２．シートの種類</t>
    <rPh sb="6" eb="8">
      <t>シュルイ</t>
    </rPh>
    <phoneticPr fontId="10"/>
  </si>
  <si>
    <t>他のセルにはさまざまな関数が入っており、保護がかけてありますので、勝手に変更したりしないで下さい。</t>
    <rPh sb="0" eb="1">
      <t>タ</t>
    </rPh>
    <rPh sb="11" eb="13">
      <t>カンスウ</t>
    </rPh>
    <rPh sb="14" eb="15">
      <t>ハイ</t>
    </rPh>
    <rPh sb="20" eb="22">
      <t>ホゴ</t>
    </rPh>
    <rPh sb="33" eb="35">
      <t>カッテ</t>
    </rPh>
    <rPh sb="36" eb="38">
      <t>ヘンコウ</t>
    </rPh>
    <rPh sb="45" eb="46">
      <t>クダ</t>
    </rPh>
    <phoneticPr fontId="10"/>
  </si>
  <si>
    <t>各シートの黄色のセルに必要事項を入力します。</t>
    <rPh sb="0" eb="1">
      <t>カク</t>
    </rPh>
    <rPh sb="5" eb="7">
      <t>キイロ</t>
    </rPh>
    <rPh sb="11" eb="13">
      <t>ヒツヨウ</t>
    </rPh>
    <rPh sb="13" eb="15">
      <t>ジコウ</t>
    </rPh>
    <rPh sb="16" eb="18">
      <t>ニュウリョク</t>
    </rPh>
    <phoneticPr fontId="10"/>
  </si>
  <si>
    <t>１．はじめに</t>
    <phoneticPr fontId="10"/>
  </si>
  <si>
    <t>河北郡市陸上競技記録会申込データ（それ以外）入力について</t>
    <rPh sb="0" eb="3">
      <t>カホクグン</t>
    </rPh>
    <rPh sb="3" eb="4">
      <t>シ</t>
    </rPh>
    <rPh sb="4" eb="6">
      <t>リクジョウ</t>
    </rPh>
    <rPh sb="6" eb="8">
      <t>キョウギ</t>
    </rPh>
    <rPh sb="8" eb="11">
      <t>キロクカイ</t>
    </rPh>
    <rPh sb="11" eb="13">
      <t>モウシコミ</t>
    </rPh>
    <rPh sb="19" eb="21">
      <t>イガイ</t>
    </rPh>
    <rPh sb="22" eb="24">
      <t>ニュウリョク</t>
    </rPh>
    <phoneticPr fontId="10"/>
  </si>
  <si>
    <t>種別を必ず選択してください。（「中学」、「高校」、「大学・一般」）</t>
    <rPh sb="0" eb="2">
      <t>シュベツ</t>
    </rPh>
    <rPh sb="3" eb="4">
      <t>カナラ</t>
    </rPh>
    <rPh sb="5" eb="7">
      <t>センタク</t>
    </rPh>
    <rPh sb="16" eb="18">
      <t>チュウガク</t>
    </rPh>
    <rPh sb="21" eb="23">
      <t>コウコウ</t>
    </rPh>
    <rPh sb="26" eb="28">
      <t>ダイガク</t>
    </rPh>
    <rPh sb="29" eb="31">
      <t>イッパン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</si>
</sst>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¥&quot;#,##0;&quot;¥&quot;\-#,##0"/>
    <numFmt numFmtId="176" formatCode="&quot;(&quot;0&quot;)&quot;"/>
    <numFmt numFmtId="177" formatCode="0.00_);[Red]\(0.00\)"/>
  </numFmts>
  <fonts count="2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i/>
      <sz val="1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6"/>
      <color theme="1"/>
      <name val="ＭＳ Ｐゴシック"/>
      <family val="2"/>
      <charset val="128"/>
      <scheme val="minor"/>
    </font>
    <font>
      <b/>
      <sz val="16"/>
      <name val="ＭＳ ゴシック"/>
      <family val="3"/>
      <charset val="128"/>
    </font>
    <font>
      <sz val="6"/>
      <color theme="1"/>
      <name val="ＭＳ Ｐゴシック"/>
      <family val="2"/>
      <charset val="128"/>
      <scheme val="minor"/>
    </font>
    <font>
      <sz val="6"/>
      <name val="ＭＳ 明朝"/>
      <family val="1"/>
      <charset val="128"/>
    </font>
    <font>
      <i/>
      <sz val="6"/>
      <name val="ＭＳ 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8" fillId="0" borderId="0">
      <alignment vertical="center"/>
    </xf>
  </cellStyleXfs>
  <cellXfs count="237">
    <xf numFmtId="0" fontId="0" fillId="0" borderId="0" xfId="0">
      <alignment vertical="center"/>
    </xf>
    <xf numFmtId="0" fontId="0" fillId="2" borderId="1" xfId="0" applyFill="1" applyBorder="1">
      <alignment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0" fontId="2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0" xfId="0" applyFill="1">
      <alignment vertical="center"/>
    </xf>
    <xf numFmtId="0" fontId="0" fillId="4" borderId="1" xfId="0" applyFill="1" applyBorder="1" applyAlignment="1">
      <alignment horizontal="center" vertical="center"/>
    </xf>
    <xf numFmtId="0" fontId="0" fillId="4" borderId="0" xfId="0" applyFill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shrinkToFit="1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Fill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right" vertical="center"/>
    </xf>
    <xf numFmtId="0" fontId="0" fillId="0" borderId="1" xfId="0" applyFill="1" applyBorder="1" applyAlignment="1">
      <alignment vertical="center" shrinkToFit="1"/>
    </xf>
    <xf numFmtId="176" fontId="0" fillId="0" borderId="0" xfId="0" applyNumberFormat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0" borderId="5" xfId="0" applyBorder="1">
      <alignment vertical="center"/>
    </xf>
    <xf numFmtId="0" fontId="0" fillId="0" borderId="6" xfId="0" applyFill="1" applyBorder="1" applyAlignment="1">
      <alignment vertical="center" shrinkToFit="1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Fill="1" applyBorder="1" applyAlignment="1">
      <alignment vertical="center" shrinkToFit="1"/>
    </xf>
    <xf numFmtId="0" fontId="0" fillId="3" borderId="13" xfId="0" applyFill="1" applyBorder="1" applyAlignment="1">
      <alignment horizontal="center" vertical="center"/>
    </xf>
    <xf numFmtId="0" fontId="0" fillId="3" borderId="14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4" xfId="0" applyFill="1" applyBorder="1" applyAlignment="1">
      <alignment horizontal="center" vertical="center"/>
    </xf>
    <xf numFmtId="0" fontId="0" fillId="7" borderId="0" xfId="0" applyFill="1">
      <alignment vertical="center"/>
    </xf>
    <xf numFmtId="38" fontId="0" fillId="0" borderId="30" xfId="1" applyFont="1" applyBorder="1" applyAlignment="1">
      <alignment vertical="center"/>
    </xf>
    <xf numFmtId="38" fontId="0" fillId="0" borderId="0" xfId="1" applyFont="1" applyBorder="1" applyAlignment="1">
      <alignment vertical="center"/>
    </xf>
    <xf numFmtId="38" fontId="0" fillId="0" borderId="35" xfId="1" applyFont="1" applyBorder="1" applyAlignment="1">
      <alignment vertical="center"/>
    </xf>
    <xf numFmtId="0" fontId="0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177" fontId="0" fillId="0" borderId="0" xfId="0" applyNumberFormat="1" applyFont="1" applyAlignment="1">
      <alignment vertical="center"/>
    </xf>
    <xf numFmtId="177" fontId="0" fillId="0" borderId="0" xfId="0" applyNumberFormat="1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vertical="center"/>
    </xf>
    <xf numFmtId="0" fontId="0" fillId="0" borderId="30" xfId="0" applyFont="1" applyBorder="1" applyAlignment="1">
      <alignment horizontal="right" vertical="center"/>
    </xf>
    <xf numFmtId="0" fontId="0" fillId="0" borderId="31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32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35" xfId="0" applyFont="1" applyBorder="1" applyAlignment="1">
      <alignment horizontal="center" vertical="center"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 horizontal="right" vertical="center"/>
    </xf>
    <xf numFmtId="0" fontId="0" fillId="0" borderId="36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177" fontId="0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 vertical="center" shrinkToFit="1"/>
    </xf>
    <xf numFmtId="0" fontId="9" fillId="0" borderId="13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0" xfId="0" applyFont="1" applyAlignment="1">
      <alignment vertical="center" shrinkToFit="1"/>
    </xf>
    <xf numFmtId="0" fontId="9" fillId="0" borderId="16" xfId="0" applyFont="1" applyBorder="1" applyAlignment="1">
      <alignment horizontal="center" vertical="center" shrinkToFit="1"/>
    </xf>
    <xf numFmtId="0" fontId="9" fillId="0" borderId="17" xfId="0" applyFont="1" applyBorder="1" applyAlignment="1">
      <alignment vertical="center" shrinkToFit="1"/>
    </xf>
    <xf numFmtId="0" fontId="14" fillId="0" borderId="0" xfId="0" applyFont="1" applyAlignment="1">
      <alignment vertical="center"/>
    </xf>
    <xf numFmtId="0" fontId="9" fillId="0" borderId="5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177" fontId="9" fillId="0" borderId="26" xfId="0" applyNumberFormat="1" applyFont="1" applyBorder="1" applyAlignment="1">
      <alignment horizontal="center" vertical="center" shrinkToFit="1"/>
    </xf>
    <xf numFmtId="0" fontId="9" fillId="0" borderId="1" xfId="0" applyFont="1" applyBorder="1" applyAlignment="1">
      <alignment horizontal="center" vertical="center" shrinkToFit="1"/>
    </xf>
    <xf numFmtId="0" fontId="9" fillId="0" borderId="39" xfId="0" applyFont="1" applyBorder="1" applyAlignment="1">
      <alignment horizontal="center" vertical="center" shrinkToFit="1"/>
    </xf>
    <xf numFmtId="0" fontId="9" fillId="0" borderId="6" xfId="0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  <xf numFmtId="0" fontId="9" fillId="0" borderId="40" xfId="0" applyFont="1" applyBorder="1" applyAlignment="1">
      <alignment horizontal="center" vertical="center" shrinkToFit="1"/>
    </xf>
    <xf numFmtId="0" fontId="9" fillId="0" borderId="41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177" fontId="0" fillId="0" borderId="2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0" fontId="0" fillId="0" borderId="2" xfId="0" applyFont="1" applyBorder="1" applyAlignment="1">
      <alignment horizontal="left" vertical="center"/>
    </xf>
    <xf numFmtId="177" fontId="9" fillId="0" borderId="9" xfId="0" applyNumberFormat="1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9" fillId="0" borderId="18" xfId="0" applyFont="1" applyBorder="1" applyAlignment="1">
      <alignment horizontal="center" vertical="center" shrinkToFit="1"/>
    </xf>
    <xf numFmtId="0" fontId="0" fillId="0" borderId="0" xfId="0" applyFont="1" applyAlignment="1">
      <alignment horizontal="left" vertical="center"/>
    </xf>
    <xf numFmtId="0" fontId="0" fillId="0" borderId="2" xfId="0" applyFont="1" applyBorder="1" applyAlignment="1">
      <alignment horizontal="right" vertical="center"/>
    </xf>
    <xf numFmtId="177" fontId="9" fillId="0" borderId="9" xfId="0" applyNumberFormat="1" applyFont="1" applyBorder="1" applyAlignment="1">
      <alignment horizontal="center" vertical="center" shrinkToFit="1"/>
    </xf>
    <xf numFmtId="177" fontId="9" fillId="0" borderId="12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5" fontId="17" fillId="0" borderId="0" xfId="0" applyNumberFormat="1" applyFont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0" fontId="9" fillId="0" borderId="49" xfId="0" applyFont="1" applyBorder="1" applyAlignment="1">
      <alignment horizontal="center" vertical="center" shrinkToFit="1"/>
    </xf>
    <xf numFmtId="0" fontId="9" fillId="0" borderId="50" xfId="0" applyFont="1" applyBorder="1" applyAlignment="1">
      <alignment vertical="center" shrinkToFit="1"/>
    </xf>
    <xf numFmtId="0" fontId="9" fillId="0" borderId="51" xfId="0" applyFont="1" applyBorder="1" applyAlignment="1">
      <alignment horizontal="center" vertical="center" shrinkToFit="1"/>
    </xf>
    <xf numFmtId="0" fontId="9" fillId="0" borderId="55" xfId="0" applyFont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shrinkToFit="1"/>
    </xf>
    <xf numFmtId="177" fontId="9" fillId="0" borderId="54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3" borderId="47" xfId="0" applyFill="1" applyBorder="1" applyAlignment="1">
      <alignment horizontal="center" vertical="center"/>
    </xf>
    <xf numFmtId="0" fontId="0" fillId="0" borderId="42" xfId="0" applyFill="1" applyBorder="1" applyAlignment="1">
      <alignment vertical="center" shrinkToFit="1"/>
    </xf>
    <xf numFmtId="0" fontId="0" fillId="0" borderId="19" xfId="0" applyFill="1" applyBorder="1" applyAlignment="1">
      <alignment vertical="center" shrinkToFit="1"/>
    </xf>
    <xf numFmtId="0" fontId="0" fillId="0" borderId="59" xfId="0" applyFill="1" applyBorder="1" applyAlignment="1">
      <alignment vertical="center" shrinkToFit="1"/>
    </xf>
    <xf numFmtId="0" fontId="0" fillId="3" borderId="15" xfId="0" applyFill="1" applyBorder="1" applyAlignment="1">
      <alignment horizontal="center" vertical="center" shrinkToFit="1"/>
    </xf>
    <xf numFmtId="0" fontId="0" fillId="4" borderId="47" xfId="0" applyFill="1" applyBorder="1" applyAlignment="1">
      <alignment horizontal="center" vertical="center"/>
    </xf>
    <xf numFmtId="0" fontId="0" fillId="4" borderId="15" xfId="0" applyFill="1" applyBorder="1" applyAlignment="1">
      <alignment horizontal="center" vertical="center" shrinkToFit="1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shrinkToFit="1"/>
      <protection locked="0"/>
    </xf>
    <xf numFmtId="176" fontId="0" fillId="6" borderId="0" xfId="0" applyNumberFormat="1" applyFill="1" applyAlignment="1">
      <alignment horizontal="center" vertical="center"/>
    </xf>
    <xf numFmtId="176" fontId="0" fillId="8" borderId="0" xfId="0" applyNumberFormat="1" applyFill="1" applyAlignment="1">
      <alignment horizontal="center" vertical="center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vertical="center" shrinkToFit="1"/>
      <protection locked="0"/>
    </xf>
    <xf numFmtId="0" fontId="0" fillId="2" borderId="9" xfId="0" applyFill="1" applyBorder="1" applyAlignment="1" applyProtection="1">
      <alignment vertical="center" shrinkToFit="1"/>
      <protection locked="0"/>
    </xf>
    <xf numFmtId="0" fontId="0" fillId="2" borderId="12" xfId="0" applyFill="1" applyBorder="1" applyAlignment="1" applyProtection="1">
      <alignment vertical="center" shrinkToFit="1"/>
      <protection locked="0"/>
    </xf>
    <xf numFmtId="0" fontId="0" fillId="0" borderId="1" xfId="0" applyBorder="1" applyAlignment="1">
      <alignment horizontal="center" vertical="center" shrinkToFit="1"/>
    </xf>
    <xf numFmtId="0" fontId="5" fillId="0" borderId="0" xfId="0" applyFont="1">
      <alignment vertical="center"/>
    </xf>
    <xf numFmtId="0" fontId="8" fillId="0" borderId="0" xfId="2">
      <alignment vertical="center"/>
    </xf>
    <xf numFmtId="0" fontId="20" fillId="0" borderId="0" xfId="2" applyFont="1">
      <alignment vertical="center"/>
    </xf>
    <xf numFmtId="0" fontId="8" fillId="0" borderId="0" xfId="2" applyAlignment="1">
      <alignment horizontal="right" vertical="center"/>
    </xf>
    <xf numFmtId="0" fontId="8" fillId="0" borderId="0" xfId="2" applyAlignment="1">
      <alignment vertical="center"/>
    </xf>
    <xf numFmtId="0" fontId="21" fillId="0" borderId="0" xfId="2" applyFont="1">
      <alignment vertical="center"/>
    </xf>
    <xf numFmtId="0" fontId="8" fillId="0" borderId="0" xfId="2" applyFont="1">
      <alignment vertical="center"/>
    </xf>
    <xf numFmtId="0" fontId="8" fillId="0" borderId="0" xfId="2" applyAlignment="1">
      <alignment vertical="center"/>
    </xf>
    <xf numFmtId="0" fontId="0" fillId="2" borderId="1" xfId="0" applyFill="1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 applyProtection="1">
      <alignment vertical="center"/>
      <protection locked="0"/>
    </xf>
    <xf numFmtId="0" fontId="7" fillId="0" borderId="0" xfId="0" applyFont="1" applyAlignment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Alignment="1">
      <alignment horizontal="right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6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0" borderId="1" xfId="0" applyFont="1" applyBorder="1" applyAlignment="1">
      <alignment vertical="center" shrinkToFit="1"/>
    </xf>
    <xf numFmtId="0" fontId="0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left" vertical="center" shrinkToFit="1"/>
    </xf>
    <xf numFmtId="0" fontId="0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177" fontId="9" fillId="0" borderId="1" xfId="0" applyNumberFormat="1" applyFont="1" applyBorder="1" applyAlignment="1">
      <alignment horizontal="center" vertical="center" shrinkToFit="1"/>
    </xf>
    <xf numFmtId="177" fontId="9" fillId="0" borderId="9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9" fillId="0" borderId="11" xfId="0" applyFont="1" applyBorder="1" applyAlignment="1">
      <alignment horizontal="left" vertical="center" shrinkToFit="1"/>
    </xf>
    <xf numFmtId="0" fontId="9" fillId="0" borderId="19" xfId="0" applyFont="1" applyBorder="1" applyAlignment="1">
      <alignment horizontal="left" vertical="center" shrinkToFit="1"/>
    </xf>
    <xf numFmtId="0" fontId="9" fillId="0" borderId="20" xfId="0" applyFont="1" applyBorder="1" applyAlignment="1">
      <alignment horizontal="left" vertical="center" shrinkToFit="1"/>
    </xf>
    <xf numFmtId="0" fontId="9" fillId="0" borderId="56" xfId="0" applyFont="1" applyBorder="1" applyAlignment="1">
      <alignment horizontal="left" vertical="center" shrinkToFit="1"/>
    </xf>
    <xf numFmtId="0" fontId="9" fillId="0" borderId="58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left" vertical="center" shrinkToFit="1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177" fontId="9" fillId="0" borderId="14" xfId="0" applyNumberFormat="1" applyFont="1" applyBorder="1" applyAlignment="1">
      <alignment horizontal="center" vertical="center" shrinkToFit="1"/>
    </xf>
    <xf numFmtId="177" fontId="9" fillId="0" borderId="15" xfId="0" applyNumberFormat="1" applyFont="1" applyBorder="1" applyAlignment="1">
      <alignment horizontal="center" vertical="center" shrinkToFit="1"/>
    </xf>
    <xf numFmtId="177" fontId="9" fillId="0" borderId="27" xfId="0" applyNumberFormat="1" applyFont="1" applyBorder="1" applyAlignment="1">
      <alignment horizontal="center" vertical="center" shrinkToFit="1"/>
    </xf>
    <xf numFmtId="177" fontId="9" fillId="0" borderId="28" xfId="0" applyNumberFormat="1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38" fontId="14" fillId="0" borderId="2" xfId="0" applyNumberFormat="1" applyFont="1" applyBorder="1" applyAlignment="1">
      <alignment horizontal="right" vertical="center"/>
    </xf>
    <xf numFmtId="0" fontId="9" fillId="0" borderId="47" xfId="0" applyFont="1" applyBorder="1" applyAlignment="1">
      <alignment horizontal="center" vertical="center" shrinkToFit="1"/>
    </xf>
    <xf numFmtId="0" fontId="0" fillId="0" borderId="48" xfId="0" applyBorder="1" applyAlignment="1">
      <alignment vertical="center" shrinkToFit="1"/>
    </xf>
    <xf numFmtId="0" fontId="9" fillId="0" borderId="42" xfId="0" applyFont="1" applyBorder="1" applyAlignment="1">
      <alignment horizontal="left" vertical="center" shrinkToFit="1"/>
    </xf>
    <xf numFmtId="0" fontId="0" fillId="0" borderId="43" xfId="0" applyBorder="1" applyAlignment="1">
      <alignment horizontal="left" vertical="center" shrinkToFit="1"/>
    </xf>
    <xf numFmtId="0" fontId="0" fillId="0" borderId="2" xfId="0" applyFont="1" applyBorder="1" applyAlignment="1">
      <alignment horizontal="left" vertical="center" indent="1"/>
    </xf>
    <xf numFmtId="0" fontId="0" fillId="0" borderId="2" xfId="0" applyBorder="1" applyAlignment="1">
      <alignment horizontal="left" vertical="center" indent="1"/>
    </xf>
    <xf numFmtId="0" fontId="0" fillId="0" borderId="46" xfId="0" applyFont="1" applyBorder="1" applyAlignment="1">
      <alignment horizontal="left" vertical="center" indent="1"/>
    </xf>
    <xf numFmtId="0" fontId="0" fillId="0" borderId="46" xfId="0" applyBorder="1" applyAlignment="1">
      <alignment horizontal="left" vertical="center" indent="1"/>
    </xf>
    <xf numFmtId="0" fontId="0" fillId="0" borderId="2" xfId="0" applyFont="1" applyBorder="1" applyAlignment="1">
      <alignment horizontal="left" vertical="center"/>
    </xf>
    <xf numFmtId="0" fontId="0" fillId="0" borderId="2" xfId="0" applyBorder="1" applyAlignment="1">
      <alignment vertical="center"/>
    </xf>
    <xf numFmtId="0" fontId="14" fillId="0" borderId="0" xfId="0" applyFont="1" applyAlignment="1">
      <alignment horizontal="right"/>
    </xf>
    <xf numFmtId="0" fontId="0" fillId="0" borderId="2" xfId="0" applyFont="1" applyBorder="1" applyAlignment="1">
      <alignment vertical="center" shrinkToFit="1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9" fillId="0" borderId="18" xfId="0" applyFont="1" applyBorder="1" applyAlignment="1">
      <alignment horizontal="left" vertical="center" shrinkToFit="1"/>
    </xf>
    <xf numFmtId="0" fontId="0" fillId="0" borderId="22" xfId="0" applyFont="1" applyBorder="1" applyAlignment="1">
      <alignment horizontal="left" vertical="center" shrinkToFit="1"/>
    </xf>
    <xf numFmtId="0" fontId="0" fillId="0" borderId="14" xfId="0" applyFont="1" applyBorder="1" applyAlignment="1">
      <alignment horizontal="center" vertical="center" shrinkToFit="1"/>
    </xf>
    <xf numFmtId="0" fontId="9" fillId="0" borderId="18" xfId="0" applyFont="1" applyBorder="1" applyAlignment="1">
      <alignment vertical="center" shrinkToFit="1"/>
    </xf>
    <xf numFmtId="0" fontId="0" fillId="0" borderId="21" xfId="0" applyFont="1" applyBorder="1" applyAlignment="1">
      <alignment vertical="center" shrinkToFit="1"/>
    </xf>
    <xf numFmtId="0" fontId="9" fillId="0" borderId="51" xfId="0" applyFont="1" applyBorder="1" applyAlignment="1">
      <alignment vertical="center" shrinkToFit="1"/>
    </xf>
    <xf numFmtId="0" fontId="0" fillId="0" borderId="52" xfId="0" applyFont="1" applyBorder="1" applyAlignment="1">
      <alignment vertical="center" shrinkToFit="1"/>
    </xf>
    <xf numFmtId="0" fontId="9" fillId="0" borderId="51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left" vertical="center" shrinkToFit="1"/>
    </xf>
    <xf numFmtId="0" fontId="9" fillId="0" borderId="53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177" fontId="9" fillId="0" borderId="4" xfId="0" applyNumberFormat="1" applyFont="1" applyBorder="1" applyAlignment="1">
      <alignment horizontal="center" vertical="center" shrinkToFit="1"/>
    </xf>
    <xf numFmtId="177" fontId="9" fillId="0" borderId="54" xfId="0" applyNumberFormat="1" applyFont="1" applyBorder="1" applyAlignment="1">
      <alignment horizontal="center" vertical="center" shrinkToFit="1"/>
    </xf>
    <xf numFmtId="0" fontId="9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6" xfId="0" applyFont="1" applyBorder="1" applyAlignment="1">
      <alignment horizontal="left" vertical="center" shrinkToFit="1"/>
    </xf>
    <xf numFmtId="0" fontId="9" fillId="0" borderId="6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177" fontId="9" fillId="0" borderId="6" xfId="0" applyNumberFormat="1" applyFont="1" applyBorder="1" applyAlignment="1">
      <alignment horizontal="center" vertical="center" shrinkToFit="1"/>
    </xf>
    <xf numFmtId="177" fontId="9" fillId="0" borderId="7" xfId="0" applyNumberFormat="1" applyFont="1" applyBorder="1" applyAlignment="1">
      <alignment horizontal="center" vertical="center" shrinkToFit="1"/>
    </xf>
    <xf numFmtId="0" fontId="9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vertical="center" shrinkToFit="1"/>
    </xf>
    <xf numFmtId="0" fontId="0" fillId="0" borderId="11" xfId="0" applyFont="1" applyBorder="1" applyAlignment="1">
      <alignment horizontal="left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177" fontId="9" fillId="0" borderId="11" xfId="0" applyNumberFormat="1" applyFont="1" applyBorder="1" applyAlignment="1">
      <alignment horizontal="center" vertical="center" shrinkToFit="1"/>
    </xf>
    <xf numFmtId="177" fontId="9" fillId="0" borderId="12" xfId="0" applyNumberFormat="1" applyFont="1" applyBorder="1" applyAlignment="1">
      <alignment horizontal="center" vertical="center" shrinkToFit="1"/>
    </xf>
    <xf numFmtId="0" fontId="9" fillId="0" borderId="19" xfId="0" applyFont="1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9" fillId="0" borderId="56" xfId="0" applyFont="1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9" fillId="0" borderId="46" xfId="0" applyFont="1" applyBorder="1" applyAlignment="1">
      <alignment vertical="center" shrinkToFit="1"/>
    </xf>
    <xf numFmtId="0" fontId="9" fillId="0" borderId="37" xfId="0" applyFont="1" applyBorder="1" applyAlignment="1">
      <alignment horizontal="center" vertical="center" shrinkToFit="1"/>
    </xf>
    <xf numFmtId="0" fontId="9" fillId="0" borderId="44" xfId="0" applyFont="1" applyBorder="1" applyAlignment="1">
      <alignment horizontal="center" vertical="center" shrinkToFit="1"/>
    </xf>
    <xf numFmtId="0" fontId="0" fillId="0" borderId="38" xfId="0" applyFont="1" applyBorder="1" applyAlignment="1">
      <alignment vertical="center" shrinkToFit="1"/>
    </xf>
    <xf numFmtId="0" fontId="9" fillId="0" borderId="42" xfId="0" applyFont="1" applyBorder="1" applyAlignment="1">
      <alignment vertical="center" shrinkToFit="1"/>
    </xf>
    <xf numFmtId="0" fontId="9" fillId="0" borderId="45" xfId="0" applyFont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9" fillId="0" borderId="25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9" fillId="0" borderId="57" xfId="0" applyFont="1" applyBorder="1" applyAlignment="1">
      <alignment vertical="center" shrinkToFit="1"/>
    </xf>
  </cellXfs>
  <cellStyles count="3">
    <cellStyle name="桁区切り" xfId="1" builtinId="6"/>
    <cellStyle name="標準" xfId="0" builtinId="0"/>
    <cellStyle name="標準 2" xfId="2"/>
  </cellStyles>
  <dxfs count="36"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ill>
        <patternFill>
          <bgColor rgb="FFFF00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63500</xdr:colOff>
      <xdr:row>1</xdr:row>
      <xdr:rowOff>88900</xdr:rowOff>
    </xdr:from>
    <xdr:to>
      <xdr:col>2</xdr:col>
      <xdr:colOff>584200</xdr:colOff>
      <xdr:row>9</xdr:row>
      <xdr:rowOff>2989</xdr:rowOff>
    </xdr:to>
    <xdr:sp macro="" textlink="">
      <xdr:nvSpPr>
        <xdr:cNvPr id="2" name="テキスト ボックス 1"/>
        <xdr:cNvSpPr txBox="1"/>
      </xdr:nvSpPr>
      <xdr:spPr>
        <a:xfrm>
          <a:off x="63500" y="330200"/>
          <a:ext cx="1308100" cy="1574800"/>
        </a:xfrm>
        <a:prstGeom prst="rect">
          <a:avLst/>
        </a:prstGeom>
        <a:noFill/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自動的に入ります。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確認後、印刷し、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所属長・学校長印</a:t>
          </a:r>
          <a:endParaRPr kumimoji="1" lang="en-US" altLang="ja-JP" sz="1100" b="1">
            <a:solidFill>
              <a:srgbClr val="FF0000"/>
            </a:solidFill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</a:rPr>
            <a:t>押印の上、原本を当日受け付けに提出して下さい。</a:t>
          </a:r>
          <a:endParaRPr kumimoji="1" lang="en-US" altLang="ja-JP" sz="1100" b="1">
            <a:solidFill>
              <a:srgbClr val="FF0000"/>
            </a:solidFill>
          </a:endParaRP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H45"/>
  <sheetViews>
    <sheetView tabSelected="1" workbookViewId="0">
      <selection activeCell="C3" sqref="C3"/>
    </sheetView>
  </sheetViews>
  <sheetFormatPr defaultRowHeight="13.5"/>
  <cols>
    <col min="1" max="1" width="4" style="125" customWidth="1"/>
    <col min="2" max="2" width="14" style="125" customWidth="1"/>
    <col min="3" max="3" width="11.75" style="125" customWidth="1"/>
    <col min="4" max="4" width="3.375" style="125" bestFit="1" customWidth="1"/>
    <col min="5" max="5" width="6.5" style="125" bestFit="1" customWidth="1"/>
    <col min="6" max="16384" width="9" style="125"/>
  </cols>
  <sheetData>
    <row r="1" spans="1:8" ht="18.75">
      <c r="A1" s="129" t="s">
        <v>140</v>
      </c>
    </row>
    <row r="3" spans="1:8" ht="18.75">
      <c r="A3" s="129" t="s">
        <v>139</v>
      </c>
    </row>
    <row r="4" spans="1:8">
      <c r="B4" s="125" t="s">
        <v>138</v>
      </c>
    </row>
    <row r="5" spans="1:8">
      <c r="B5" s="125" t="s">
        <v>137</v>
      </c>
    </row>
    <row r="7" spans="1:8" ht="18.75">
      <c r="A7" s="129" t="s">
        <v>136</v>
      </c>
    </row>
    <row r="8" spans="1:8">
      <c r="B8" s="125" t="s">
        <v>135</v>
      </c>
      <c r="C8" s="125" t="s">
        <v>134</v>
      </c>
    </row>
    <row r="9" spans="1:8">
      <c r="B9" s="125" t="s">
        <v>133</v>
      </c>
      <c r="C9" s="125" t="s">
        <v>132</v>
      </c>
    </row>
    <row r="10" spans="1:8">
      <c r="B10" s="125" t="s">
        <v>66</v>
      </c>
      <c r="C10" s="131" t="s">
        <v>131</v>
      </c>
      <c r="D10" s="131"/>
      <c r="E10" s="131"/>
      <c r="F10" s="131"/>
      <c r="G10" s="131"/>
      <c r="H10" s="131"/>
    </row>
    <row r="11" spans="1:8">
      <c r="B11" s="125" t="s">
        <v>76</v>
      </c>
      <c r="C11" s="131"/>
      <c r="D11" s="131"/>
      <c r="E11" s="131"/>
      <c r="F11" s="131"/>
      <c r="G11" s="131"/>
      <c r="H11" s="131"/>
    </row>
    <row r="12" spans="1:8">
      <c r="B12" s="125" t="s">
        <v>130</v>
      </c>
      <c r="C12" s="125" t="s">
        <v>129</v>
      </c>
    </row>
    <row r="13" spans="1:8">
      <c r="B13" s="125" t="s">
        <v>128</v>
      </c>
      <c r="C13" s="125" t="s">
        <v>127</v>
      </c>
    </row>
    <row r="15" spans="1:8" ht="18.75">
      <c r="A15" s="129" t="str">
        <f>"３．"&amp;B9</f>
        <v>３．選手登録</v>
      </c>
    </row>
    <row r="16" spans="1:8" s="130" customFormat="1">
      <c r="B16" s="130" t="s">
        <v>126</v>
      </c>
    </row>
    <row r="17" spans="1:5" s="130" customFormat="1">
      <c r="B17" s="130" t="s">
        <v>125</v>
      </c>
    </row>
    <row r="18" spans="1:5" s="130" customFormat="1">
      <c r="B18" s="130" t="s">
        <v>124</v>
      </c>
    </row>
    <row r="19" spans="1:5">
      <c r="B19" s="125" t="s">
        <v>123</v>
      </c>
    </row>
    <row r="20" spans="1:5">
      <c r="B20" s="125" t="s">
        <v>141</v>
      </c>
    </row>
    <row r="21" spans="1:5">
      <c r="B21" s="125" t="s">
        <v>122</v>
      </c>
    </row>
    <row r="22" spans="1:5">
      <c r="B22" s="125" t="s">
        <v>121</v>
      </c>
    </row>
    <row r="23" spans="1:5">
      <c r="B23" s="125" t="s">
        <v>120</v>
      </c>
    </row>
    <row r="25" spans="1:5" ht="18.75">
      <c r="A25" s="129" t="str">
        <f>"４．"&amp;B10&amp;"・"&amp;B11</f>
        <v>４．男子・女子</v>
      </c>
      <c r="C25" s="125" t="s">
        <v>119</v>
      </c>
    </row>
    <row r="26" spans="1:5">
      <c r="B26" s="125" t="s">
        <v>118</v>
      </c>
    </row>
    <row r="27" spans="1:5">
      <c r="B27" s="127" t="s">
        <v>111</v>
      </c>
      <c r="C27" s="125" t="s">
        <v>117</v>
      </c>
      <c r="D27" s="125" t="s">
        <v>107</v>
      </c>
      <c r="E27" s="127">
        <v>1305</v>
      </c>
    </row>
    <row r="28" spans="1:5">
      <c r="C28" s="125" t="s">
        <v>116</v>
      </c>
      <c r="D28" s="125" t="s">
        <v>107</v>
      </c>
      <c r="E28" s="127">
        <v>20712</v>
      </c>
    </row>
    <row r="29" spans="1:5">
      <c r="C29" s="125" t="s">
        <v>115</v>
      </c>
      <c r="D29" s="125" t="s">
        <v>107</v>
      </c>
      <c r="E29" s="127">
        <v>145</v>
      </c>
    </row>
    <row r="30" spans="1:5">
      <c r="C30" s="125" t="s">
        <v>114</v>
      </c>
      <c r="D30" s="125" t="s">
        <v>107</v>
      </c>
      <c r="E30" s="127">
        <v>3219</v>
      </c>
    </row>
    <row r="31" spans="1:5">
      <c r="B31" s="128" t="s">
        <v>108</v>
      </c>
      <c r="D31" s="125" t="s">
        <v>107</v>
      </c>
      <c r="E31" s="127" t="s">
        <v>106</v>
      </c>
    </row>
    <row r="32" spans="1:5">
      <c r="B32" s="125" t="s">
        <v>105</v>
      </c>
      <c r="E32" s="127"/>
    </row>
    <row r="33" spans="1:5">
      <c r="E33" s="127"/>
    </row>
    <row r="34" spans="1:5" ht="18.75">
      <c r="A34" s="129" t="str">
        <f>"５．"&amp;DBCS(B12)</f>
        <v>５．４ｘ１００Ｒ</v>
      </c>
    </row>
    <row r="35" spans="1:5">
      <c r="B35" s="125" t="s">
        <v>113</v>
      </c>
    </row>
    <row r="36" spans="1:5">
      <c r="B36" s="125" t="s">
        <v>112</v>
      </c>
    </row>
    <row r="37" spans="1:5">
      <c r="B37" s="127" t="s">
        <v>111</v>
      </c>
      <c r="C37" s="125" t="s">
        <v>110</v>
      </c>
      <c r="D37" s="125" t="s">
        <v>107</v>
      </c>
      <c r="E37" s="127">
        <v>4905</v>
      </c>
    </row>
    <row r="38" spans="1:5">
      <c r="C38" s="125" t="s">
        <v>109</v>
      </c>
      <c r="D38" s="125" t="s">
        <v>107</v>
      </c>
      <c r="E38" s="127">
        <v>10245</v>
      </c>
    </row>
    <row r="39" spans="1:5">
      <c r="B39" s="128" t="s">
        <v>108</v>
      </c>
      <c r="D39" s="125" t="s">
        <v>107</v>
      </c>
      <c r="E39" s="127" t="s">
        <v>106</v>
      </c>
    </row>
    <row r="40" spans="1:5">
      <c r="B40" s="125" t="s">
        <v>105</v>
      </c>
      <c r="E40" s="127"/>
    </row>
    <row r="42" spans="1:5" ht="17.25">
      <c r="A42" s="126" t="str">
        <f>"６．"&amp;B13</f>
        <v>６．申込書</v>
      </c>
    </row>
    <row r="43" spans="1:5" ht="16.5" customHeight="1">
      <c r="A43" s="126"/>
      <c r="B43" s="125" t="s">
        <v>104</v>
      </c>
    </row>
    <row r="44" spans="1:5">
      <c r="B44" s="125" t="s">
        <v>103</v>
      </c>
    </row>
    <row r="45" spans="1:5">
      <c r="B45" s="125" t="s">
        <v>102</v>
      </c>
    </row>
  </sheetData>
  <sheetProtection sheet="1" objects="1" scenarios="1"/>
  <mergeCells count="1">
    <mergeCell ref="C10:H11"/>
  </mergeCells>
  <phoneticPr fontId="1"/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Y85"/>
  <sheetViews>
    <sheetView workbookViewId="0">
      <pane ySplit="15" topLeftCell="A16" activePane="bottomLeft" state="frozen"/>
      <selection pane="bottomLeft" activeCell="C3" sqref="C3"/>
    </sheetView>
  </sheetViews>
  <sheetFormatPr defaultRowHeight="13.5"/>
  <cols>
    <col min="1" max="1" width="3.5" bestFit="1" customWidth="1"/>
    <col min="2" max="2" width="8.625" customWidth="1"/>
    <col min="3" max="3" width="7.125" bestFit="1" customWidth="1"/>
    <col min="4" max="4" width="9.875" customWidth="1"/>
    <col min="5" max="5" width="6.625" customWidth="1"/>
    <col min="6" max="7" width="13.625" customWidth="1"/>
    <col min="8" max="8" width="5.625" customWidth="1"/>
    <col min="9" max="9" width="11.75" customWidth="1"/>
    <col min="10" max="10" width="4.625" customWidth="1"/>
    <col min="11" max="11" width="8.625" customWidth="1"/>
    <col min="12" max="12" width="6" customWidth="1"/>
    <col min="13" max="13" width="9.875" customWidth="1"/>
    <col min="14" max="14" width="6.625" customWidth="1"/>
    <col min="15" max="16" width="13.625" customWidth="1"/>
    <col min="17" max="17" width="5.625" customWidth="1"/>
    <col min="18" max="18" width="11.75" customWidth="1"/>
  </cols>
  <sheetData>
    <row r="1" spans="1:25" s="19" customFormat="1" ht="17.25">
      <c r="B1" s="20" t="s">
        <v>2</v>
      </c>
      <c r="C1" s="112">
        <v>3</v>
      </c>
      <c r="D1" s="19" t="s">
        <v>87</v>
      </c>
      <c r="J1" s="1"/>
      <c r="K1" t="s">
        <v>3</v>
      </c>
      <c r="Y1" s="19" t="str">
        <f>+D1</f>
        <v>回　河北郡市陸上競技記録会2019</v>
      </c>
    </row>
    <row r="2" spans="1:25">
      <c r="J2" s="15"/>
      <c r="K2" t="s">
        <v>59</v>
      </c>
    </row>
    <row r="3" spans="1:25">
      <c r="J3" s="135" t="s">
        <v>55</v>
      </c>
      <c r="K3" s="135"/>
      <c r="L3" s="135"/>
      <c r="M3" s="135"/>
      <c r="N3" s="135"/>
      <c r="O3" s="135"/>
    </row>
    <row r="4" spans="1:25">
      <c r="C4" s="6" t="s">
        <v>1</v>
      </c>
      <c r="D4" s="6" t="s">
        <v>0</v>
      </c>
      <c r="E4" s="133" t="s">
        <v>4</v>
      </c>
      <c r="F4" s="133"/>
      <c r="G4" s="18"/>
      <c r="J4" s="135"/>
      <c r="K4" s="135"/>
      <c r="L4" s="135"/>
      <c r="M4" s="135"/>
      <c r="N4" s="135"/>
      <c r="O4" s="135"/>
    </row>
    <row r="5" spans="1:25">
      <c r="C5" s="113"/>
      <c r="D5" s="113"/>
      <c r="E5" s="132"/>
      <c r="F5" s="132"/>
      <c r="G5" s="3" t="s">
        <v>41</v>
      </c>
      <c r="I5" s="5" t="s">
        <v>35</v>
      </c>
      <c r="J5" t="s">
        <v>36</v>
      </c>
      <c r="N5" t="s">
        <v>88</v>
      </c>
      <c r="Q5" t="str">
        <f>IF(P6=2,"任意の保険に加入するか、
学校長の承認（公印）を得てください！","")</f>
        <v/>
      </c>
    </row>
    <row r="6" spans="1:25">
      <c r="E6" s="4" t="str">
        <f>IF(LEN(E5)&gt;7,"※7文字以内に直してください。","")</f>
        <v/>
      </c>
      <c r="G6" s="2"/>
      <c r="J6" t="s">
        <v>37</v>
      </c>
      <c r="N6" t="s">
        <v>89</v>
      </c>
    </row>
    <row r="7" spans="1:25">
      <c r="A7" s="137" t="s">
        <v>63</v>
      </c>
      <c r="B7" s="137"/>
      <c r="C7" s="138"/>
      <c r="D7" s="132"/>
      <c r="E7" s="134"/>
      <c r="F7" s="134"/>
      <c r="G7" s="134"/>
      <c r="H7" s="11"/>
    </row>
    <row r="8" spans="1:25">
      <c r="D8" s="12"/>
      <c r="E8" s="11"/>
      <c r="F8" s="11"/>
      <c r="G8" s="11"/>
      <c r="K8" s="124" t="s">
        <v>100</v>
      </c>
    </row>
    <row r="9" spans="1:25">
      <c r="A9" s="137" t="s">
        <v>39</v>
      </c>
      <c r="B9" s="137"/>
      <c r="C9" s="139"/>
      <c r="D9" s="132"/>
      <c r="E9" s="134"/>
      <c r="F9" s="11"/>
      <c r="G9" s="11"/>
      <c r="H9" s="11"/>
      <c r="K9" s="136" t="s">
        <v>97</v>
      </c>
      <c r="L9" s="136"/>
      <c r="M9" s="123" t="s">
        <v>98</v>
      </c>
      <c r="N9" s="123" t="s">
        <v>99</v>
      </c>
    </row>
    <row r="10" spans="1:25" ht="13.5" customHeight="1">
      <c r="A10" s="137" t="s">
        <v>40</v>
      </c>
      <c r="B10" s="137"/>
      <c r="C10" s="139"/>
      <c r="D10" s="132"/>
      <c r="E10" s="134"/>
      <c r="F10" s="134"/>
      <c r="G10" s="134"/>
      <c r="H10" s="11"/>
      <c r="K10" s="132"/>
      <c r="L10" s="132"/>
      <c r="M10" s="113"/>
      <c r="N10" s="113"/>
    </row>
    <row r="11" spans="1:25" ht="13.5" customHeight="1">
      <c r="A11" s="137" t="s">
        <v>6</v>
      </c>
      <c r="B11" s="137"/>
      <c r="C11" s="139"/>
      <c r="D11" s="132"/>
      <c r="E11" s="134"/>
      <c r="F11" s="11"/>
      <c r="G11" s="11"/>
      <c r="H11" s="11"/>
      <c r="K11" s="132"/>
      <c r="L11" s="132"/>
      <c r="M11" s="113"/>
      <c r="N11" s="113"/>
    </row>
    <row r="12" spans="1:25">
      <c r="A12" s="137" t="s">
        <v>7</v>
      </c>
      <c r="B12" s="137"/>
      <c r="C12" s="139"/>
      <c r="D12" s="132"/>
      <c r="E12" s="134"/>
      <c r="F12" t="s">
        <v>8</v>
      </c>
      <c r="G12" s="11"/>
      <c r="H12" s="11"/>
      <c r="K12" s="132"/>
      <c r="L12" s="132"/>
      <c r="M12" s="113"/>
      <c r="N12" s="113"/>
    </row>
    <row r="13" spans="1:25" ht="21.75" customHeight="1">
      <c r="C13" s="5"/>
      <c r="D13" s="11"/>
      <c r="E13" s="11"/>
      <c r="F13" s="11"/>
      <c r="G13" s="11"/>
      <c r="H13" s="11"/>
    </row>
    <row r="14" spans="1:25" ht="21.75" customHeight="1">
      <c r="E14" s="8" t="s">
        <v>9</v>
      </c>
      <c r="N14" s="10" t="s">
        <v>10</v>
      </c>
    </row>
    <row r="15" spans="1:25" s="6" customFormat="1">
      <c r="B15" s="7" t="s">
        <v>1</v>
      </c>
      <c r="C15" s="7" t="s">
        <v>38</v>
      </c>
      <c r="D15" s="23" t="s">
        <v>58</v>
      </c>
      <c r="E15" s="7" t="s">
        <v>33</v>
      </c>
      <c r="F15" s="7" t="s">
        <v>11</v>
      </c>
      <c r="G15" s="7" t="s">
        <v>34</v>
      </c>
      <c r="H15" s="7" t="s">
        <v>13</v>
      </c>
      <c r="I15" s="7" t="s">
        <v>12</v>
      </c>
      <c r="K15" s="9" t="s">
        <v>1</v>
      </c>
      <c r="L15" s="9" t="s">
        <v>38</v>
      </c>
      <c r="M15" s="24" t="s">
        <v>58</v>
      </c>
      <c r="N15" s="9" t="s">
        <v>33</v>
      </c>
      <c r="O15" s="9" t="s">
        <v>11</v>
      </c>
      <c r="P15" s="9" t="s">
        <v>34</v>
      </c>
      <c r="Q15" s="9" t="s">
        <v>13</v>
      </c>
      <c r="R15" s="9" t="s">
        <v>12</v>
      </c>
    </row>
    <row r="16" spans="1:25">
      <c r="A16">
        <v>1</v>
      </c>
      <c r="B16" s="13" t="str">
        <f t="shared" ref="B16:B47" si="0">IF(F16="","",$C$5)</f>
        <v/>
      </c>
      <c r="C16" s="13" t="str">
        <f>IF(F16="","",$E$14)</f>
        <v/>
      </c>
      <c r="D16" s="114"/>
      <c r="E16" s="114"/>
      <c r="F16" s="115"/>
      <c r="G16" s="115"/>
      <c r="H16" s="114"/>
      <c r="I16" s="14" t="str">
        <f t="shared" ref="I16:I47" si="1">IF(F16="","",$E$5)</f>
        <v/>
      </c>
      <c r="J16">
        <v>1</v>
      </c>
      <c r="K16" s="13" t="str">
        <f t="shared" ref="K16" si="2">IF(O16="","",$C$5)</f>
        <v/>
      </c>
      <c r="L16" s="13" t="str">
        <f>IF(O16="","",$N$14)</f>
        <v/>
      </c>
      <c r="M16" s="114"/>
      <c r="N16" s="114"/>
      <c r="O16" s="115"/>
      <c r="P16" s="115"/>
      <c r="Q16" s="114"/>
      <c r="R16" s="14" t="str">
        <f t="shared" ref="R16" si="3">IF(O16="","",$E$5)</f>
        <v/>
      </c>
    </row>
    <row r="17" spans="1:18">
      <c r="A17">
        <f>A16+1</f>
        <v>2</v>
      </c>
      <c r="B17" s="13" t="str">
        <f t="shared" si="0"/>
        <v/>
      </c>
      <c r="C17" s="13" t="str">
        <f t="shared" ref="C17:C65" si="4">IF(F17="","",$E$14)</f>
        <v/>
      </c>
      <c r="D17" s="114"/>
      <c r="E17" s="114"/>
      <c r="F17" s="115"/>
      <c r="G17" s="115"/>
      <c r="H17" s="114"/>
      <c r="I17" s="14" t="str">
        <f t="shared" si="1"/>
        <v/>
      </c>
      <c r="J17">
        <f>J16+1</f>
        <v>2</v>
      </c>
      <c r="K17" s="13" t="str">
        <f t="shared" ref="K17:K80" si="5">IF(O17="","",$C$5)</f>
        <v/>
      </c>
      <c r="L17" s="13" t="str">
        <f t="shared" ref="L17:L80" si="6">IF(O17="","",$N$14)</f>
        <v/>
      </c>
      <c r="M17" s="114"/>
      <c r="N17" s="114"/>
      <c r="O17" s="115"/>
      <c r="P17" s="115"/>
      <c r="Q17" s="114"/>
      <c r="R17" s="14" t="str">
        <f t="shared" ref="R17:R80" si="7">IF(O17="","",$E$5)</f>
        <v/>
      </c>
    </row>
    <row r="18" spans="1:18">
      <c r="A18">
        <f t="shared" ref="A18:A81" si="8">A17+1</f>
        <v>3</v>
      </c>
      <c r="B18" s="13" t="str">
        <f t="shared" si="0"/>
        <v/>
      </c>
      <c r="C18" s="13" t="str">
        <f t="shared" si="4"/>
        <v/>
      </c>
      <c r="D18" s="114"/>
      <c r="E18" s="114"/>
      <c r="F18" s="115"/>
      <c r="G18" s="115"/>
      <c r="H18" s="114"/>
      <c r="I18" s="14" t="str">
        <f t="shared" si="1"/>
        <v/>
      </c>
      <c r="J18">
        <f t="shared" ref="J18:J81" si="9">J17+1</f>
        <v>3</v>
      </c>
      <c r="K18" s="13" t="str">
        <f t="shared" si="5"/>
        <v/>
      </c>
      <c r="L18" s="13" t="str">
        <f t="shared" si="6"/>
        <v/>
      </c>
      <c r="M18" s="114"/>
      <c r="N18" s="114"/>
      <c r="O18" s="115"/>
      <c r="P18" s="115"/>
      <c r="Q18" s="114"/>
      <c r="R18" s="14" t="str">
        <f t="shared" si="7"/>
        <v/>
      </c>
    </row>
    <row r="19" spans="1:18">
      <c r="A19">
        <f t="shared" si="8"/>
        <v>4</v>
      </c>
      <c r="B19" s="13" t="str">
        <f t="shared" si="0"/>
        <v/>
      </c>
      <c r="C19" s="13" t="str">
        <f t="shared" si="4"/>
        <v/>
      </c>
      <c r="D19" s="114"/>
      <c r="E19" s="114"/>
      <c r="F19" s="115"/>
      <c r="G19" s="115"/>
      <c r="H19" s="114"/>
      <c r="I19" s="14" t="str">
        <f t="shared" si="1"/>
        <v/>
      </c>
      <c r="J19">
        <f t="shared" si="9"/>
        <v>4</v>
      </c>
      <c r="K19" s="13" t="str">
        <f t="shared" si="5"/>
        <v/>
      </c>
      <c r="L19" s="13" t="str">
        <f t="shared" si="6"/>
        <v/>
      </c>
      <c r="M19" s="114"/>
      <c r="N19" s="114"/>
      <c r="O19" s="115"/>
      <c r="P19" s="115"/>
      <c r="Q19" s="114"/>
      <c r="R19" s="14" t="str">
        <f t="shared" si="7"/>
        <v/>
      </c>
    </row>
    <row r="20" spans="1:18">
      <c r="A20">
        <f t="shared" si="8"/>
        <v>5</v>
      </c>
      <c r="B20" s="13" t="str">
        <f t="shared" si="0"/>
        <v/>
      </c>
      <c r="C20" s="13" t="str">
        <f t="shared" si="4"/>
        <v/>
      </c>
      <c r="D20" s="114"/>
      <c r="E20" s="114"/>
      <c r="F20" s="115"/>
      <c r="G20" s="115"/>
      <c r="H20" s="114"/>
      <c r="I20" s="14" t="str">
        <f t="shared" si="1"/>
        <v/>
      </c>
      <c r="J20">
        <f t="shared" si="9"/>
        <v>5</v>
      </c>
      <c r="K20" s="13" t="str">
        <f t="shared" si="5"/>
        <v/>
      </c>
      <c r="L20" s="13" t="str">
        <f t="shared" si="6"/>
        <v/>
      </c>
      <c r="M20" s="114"/>
      <c r="N20" s="114"/>
      <c r="O20" s="115"/>
      <c r="P20" s="115"/>
      <c r="Q20" s="114"/>
      <c r="R20" s="14" t="str">
        <f t="shared" si="7"/>
        <v/>
      </c>
    </row>
    <row r="21" spans="1:18">
      <c r="A21">
        <f t="shared" si="8"/>
        <v>6</v>
      </c>
      <c r="B21" s="13" t="str">
        <f t="shared" si="0"/>
        <v/>
      </c>
      <c r="C21" s="13" t="str">
        <f t="shared" si="4"/>
        <v/>
      </c>
      <c r="D21" s="114"/>
      <c r="E21" s="114"/>
      <c r="F21" s="115"/>
      <c r="G21" s="115"/>
      <c r="H21" s="114"/>
      <c r="I21" s="14" t="str">
        <f t="shared" si="1"/>
        <v/>
      </c>
      <c r="J21">
        <f t="shared" si="9"/>
        <v>6</v>
      </c>
      <c r="K21" s="13" t="str">
        <f t="shared" si="5"/>
        <v/>
      </c>
      <c r="L21" s="13" t="str">
        <f t="shared" si="6"/>
        <v/>
      </c>
      <c r="M21" s="114"/>
      <c r="N21" s="114"/>
      <c r="O21" s="115"/>
      <c r="P21" s="115"/>
      <c r="Q21" s="114"/>
      <c r="R21" s="14" t="str">
        <f t="shared" si="7"/>
        <v/>
      </c>
    </row>
    <row r="22" spans="1:18">
      <c r="A22">
        <f t="shared" si="8"/>
        <v>7</v>
      </c>
      <c r="B22" s="13" t="str">
        <f t="shared" si="0"/>
        <v/>
      </c>
      <c r="C22" s="13" t="str">
        <f t="shared" si="4"/>
        <v/>
      </c>
      <c r="D22" s="114"/>
      <c r="E22" s="114"/>
      <c r="F22" s="115"/>
      <c r="G22" s="115"/>
      <c r="H22" s="114"/>
      <c r="I22" s="14" t="str">
        <f t="shared" si="1"/>
        <v/>
      </c>
      <c r="J22">
        <f t="shared" si="9"/>
        <v>7</v>
      </c>
      <c r="K22" s="13" t="str">
        <f t="shared" si="5"/>
        <v/>
      </c>
      <c r="L22" s="13" t="str">
        <f t="shared" si="6"/>
        <v/>
      </c>
      <c r="M22" s="114"/>
      <c r="N22" s="114"/>
      <c r="O22" s="115"/>
      <c r="P22" s="115"/>
      <c r="Q22" s="114"/>
      <c r="R22" s="14" t="str">
        <f t="shared" si="7"/>
        <v/>
      </c>
    </row>
    <row r="23" spans="1:18">
      <c r="A23">
        <f t="shared" si="8"/>
        <v>8</v>
      </c>
      <c r="B23" s="13" t="str">
        <f t="shared" si="0"/>
        <v/>
      </c>
      <c r="C23" s="13" t="str">
        <f t="shared" si="4"/>
        <v/>
      </c>
      <c r="D23" s="114"/>
      <c r="E23" s="114"/>
      <c r="F23" s="115"/>
      <c r="G23" s="115"/>
      <c r="H23" s="114"/>
      <c r="I23" s="14" t="str">
        <f t="shared" si="1"/>
        <v/>
      </c>
      <c r="J23">
        <f t="shared" si="9"/>
        <v>8</v>
      </c>
      <c r="K23" s="13" t="str">
        <f t="shared" si="5"/>
        <v/>
      </c>
      <c r="L23" s="13" t="str">
        <f t="shared" si="6"/>
        <v/>
      </c>
      <c r="M23" s="114"/>
      <c r="N23" s="114"/>
      <c r="O23" s="115"/>
      <c r="P23" s="115"/>
      <c r="Q23" s="114"/>
      <c r="R23" s="14" t="str">
        <f t="shared" si="7"/>
        <v/>
      </c>
    </row>
    <row r="24" spans="1:18">
      <c r="A24">
        <f t="shared" si="8"/>
        <v>9</v>
      </c>
      <c r="B24" s="13" t="str">
        <f t="shared" si="0"/>
        <v/>
      </c>
      <c r="C24" s="13" t="str">
        <f t="shared" si="4"/>
        <v/>
      </c>
      <c r="D24" s="114"/>
      <c r="E24" s="114"/>
      <c r="F24" s="115"/>
      <c r="G24" s="115"/>
      <c r="H24" s="114"/>
      <c r="I24" s="14" t="str">
        <f t="shared" si="1"/>
        <v/>
      </c>
      <c r="J24">
        <f t="shared" si="9"/>
        <v>9</v>
      </c>
      <c r="K24" s="13" t="str">
        <f t="shared" si="5"/>
        <v/>
      </c>
      <c r="L24" s="13" t="str">
        <f t="shared" si="6"/>
        <v/>
      </c>
      <c r="M24" s="114"/>
      <c r="N24" s="114"/>
      <c r="O24" s="115"/>
      <c r="P24" s="115"/>
      <c r="Q24" s="114"/>
      <c r="R24" s="14" t="str">
        <f t="shared" si="7"/>
        <v/>
      </c>
    </row>
    <row r="25" spans="1:18">
      <c r="A25">
        <f t="shared" si="8"/>
        <v>10</v>
      </c>
      <c r="B25" s="13" t="str">
        <f t="shared" si="0"/>
        <v/>
      </c>
      <c r="C25" s="13" t="str">
        <f t="shared" si="4"/>
        <v/>
      </c>
      <c r="D25" s="114"/>
      <c r="E25" s="114"/>
      <c r="F25" s="115"/>
      <c r="G25" s="115"/>
      <c r="H25" s="114"/>
      <c r="I25" s="14" t="str">
        <f t="shared" si="1"/>
        <v/>
      </c>
      <c r="J25">
        <f t="shared" si="9"/>
        <v>10</v>
      </c>
      <c r="K25" s="13" t="str">
        <f t="shared" si="5"/>
        <v/>
      </c>
      <c r="L25" s="13" t="str">
        <f t="shared" si="6"/>
        <v/>
      </c>
      <c r="M25" s="114"/>
      <c r="N25" s="114"/>
      <c r="O25" s="115"/>
      <c r="P25" s="115"/>
      <c r="Q25" s="114"/>
      <c r="R25" s="14" t="str">
        <f t="shared" si="7"/>
        <v/>
      </c>
    </row>
    <row r="26" spans="1:18">
      <c r="A26">
        <f t="shared" si="8"/>
        <v>11</v>
      </c>
      <c r="B26" s="13" t="str">
        <f t="shared" si="0"/>
        <v/>
      </c>
      <c r="C26" s="13" t="str">
        <f t="shared" si="4"/>
        <v/>
      </c>
      <c r="D26" s="114"/>
      <c r="E26" s="114"/>
      <c r="F26" s="115"/>
      <c r="G26" s="115"/>
      <c r="H26" s="114"/>
      <c r="I26" s="14" t="str">
        <f t="shared" si="1"/>
        <v/>
      </c>
      <c r="J26">
        <f t="shared" si="9"/>
        <v>11</v>
      </c>
      <c r="K26" s="13" t="str">
        <f t="shared" si="5"/>
        <v/>
      </c>
      <c r="L26" s="13" t="str">
        <f t="shared" si="6"/>
        <v/>
      </c>
      <c r="M26" s="114"/>
      <c r="N26" s="114"/>
      <c r="O26" s="115"/>
      <c r="P26" s="115"/>
      <c r="Q26" s="114"/>
      <c r="R26" s="14" t="str">
        <f t="shared" si="7"/>
        <v/>
      </c>
    </row>
    <row r="27" spans="1:18">
      <c r="A27">
        <f t="shared" si="8"/>
        <v>12</v>
      </c>
      <c r="B27" s="13" t="str">
        <f t="shared" si="0"/>
        <v/>
      </c>
      <c r="C27" s="13" t="str">
        <f t="shared" si="4"/>
        <v/>
      </c>
      <c r="D27" s="114"/>
      <c r="E27" s="114"/>
      <c r="F27" s="115"/>
      <c r="G27" s="115"/>
      <c r="H27" s="114"/>
      <c r="I27" s="14" t="str">
        <f t="shared" si="1"/>
        <v/>
      </c>
      <c r="J27">
        <f t="shared" si="9"/>
        <v>12</v>
      </c>
      <c r="K27" s="13" t="str">
        <f t="shared" si="5"/>
        <v/>
      </c>
      <c r="L27" s="13" t="str">
        <f t="shared" si="6"/>
        <v/>
      </c>
      <c r="M27" s="114"/>
      <c r="N27" s="114"/>
      <c r="O27" s="115"/>
      <c r="P27" s="115"/>
      <c r="Q27" s="114"/>
      <c r="R27" s="14" t="str">
        <f t="shared" si="7"/>
        <v/>
      </c>
    </row>
    <row r="28" spans="1:18">
      <c r="A28">
        <f t="shared" si="8"/>
        <v>13</v>
      </c>
      <c r="B28" s="13" t="str">
        <f t="shared" si="0"/>
        <v/>
      </c>
      <c r="C28" s="13" t="str">
        <f t="shared" si="4"/>
        <v/>
      </c>
      <c r="D28" s="114"/>
      <c r="E28" s="114"/>
      <c r="F28" s="115"/>
      <c r="G28" s="115"/>
      <c r="H28" s="114"/>
      <c r="I28" s="14" t="str">
        <f t="shared" si="1"/>
        <v/>
      </c>
      <c r="J28">
        <f t="shared" si="9"/>
        <v>13</v>
      </c>
      <c r="K28" s="13" t="str">
        <f t="shared" si="5"/>
        <v/>
      </c>
      <c r="L28" s="13" t="str">
        <f t="shared" si="6"/>
        <v/>
      </c>
      <c r="M28" s="114"/>
      <c r="N28" s="114"/>
      <c r="O28" s="115"/>
      <c r="P28" s="115"/>
      <c r="Q28" s="114"/>
      <c r="R28" s="14" t="str">
        <f t="shared" si="7"/>
        <v/>
      </c>
    </row>
    <row r="29" spans="1:18">
      <c r="A29">
        <f t="shared" si="8"/>
        <v>14</v>
      </c>
      <c r="B29" s="13" t="str">
        <f t="shared" si="0"/>
        <v/>
      </c>
      <c r="C29" s="13" t="str">
        <f t="shared" si="4"/>
        <v/>
      </c>
      <c r="D29" s="114"/>
      <c r="E29" s="114"/>
      <c r="F29" s="115"/>
      <c r="G29" s="115"/>
      <c r="H29" s="114"/>
      <c r="I29" s="14" t="str">
        <f t="shared" si="1"/>
        <v/>
      </c>
      <c r="J29">
        <f t="shared" si="9"/>
        <v>14</v>
      </c>
      <c r="K29" s="13" t="str">
        <f t="shared" si="5"/>
        <v/>
      </c>
      <c r="L29" s="13" t="str">
        <f t="shared" si="6"/>
        <v/>
      </c>
      <c r="M29" s="114"/>
      <c r="N29" s="114"/>
      <c r="O29" s="115"/>
      <c r="P29" s="115"/>
      <c r="Q29" s="114"/>
      <c r="R29" s="14" t="str">
        <f t="shared" si="7"/>
        <v/>
      </c>
    </row>
    <row r="30" spans="1:18">
      <c r="A30">
        <f t="shared" si="8"/>
        <v>15</v>
      </c>
      <c r="B30" s="13" t="str">
        <f t="shared" si="0"/>
        <v/>
      </c>
      <c r="C30" s="13" t="str">
        <f t="shared" si="4"/>
        <v/>
      </c>
      <c r="D30" s="114"/>
      <c r="E30" s="114"/>
      <c r="F30" s="115"/>
      <c r="G30" s="115"/>
      <c r="H30" s="114"/>
      <c r="I30" s="14" t="str">
        <f t="shared" si="1"/>
        <v/>
      </c>
      <c r="J30">
        <f t="shared" si="9"/>
        <v>15</v>
      </c>
      <c r="K30" s="13" t="str">
        <f t="shared" si="5"/>
        <v/>
      </c>
      <c r="L30" s="13" t="str">
        <f t="shared" si="6"/>
        <v/>
      </c>
      <c r="M30" s="114"/>
      <c r="N30" s="114"/>
      <c r="O30" s="115"/>
      <c r="P30" s="115"/>
      <c r="Q30" s="114"/>
      <c r="R30" s="14" t="str">
        <f t="shared" si="7"/>
        <v/>
      </c>
    </row>
    <row r="31" spans="1:18">
      <c r="A31">
        <f t="shared" si="8"/>
        <v>16</v>
      </c>
      <c r="B31" s="13" t="str">
        <f t="shared" si="0"/>
        <v/>
      </c>
      <c r="C31" s="13" t="str">
        <f t="shared" si="4"/>
        <v/>
      </c>
      <c r="D31" s="114"/>
      <c r="E31" s="114"/>
      <c r="F31" s="115"/>
      <c r="G31" s="115"/>
      <c r="H31" s="114"/>
      <c r="I31" s="14" t="str">
        <f t="shared" si="1"/>
        <v/>
      </c>
      <c r="J31">
        <f t="shared" si="9"/>
        <v>16</v>
      </c>
      <c r="K31" s="13" t="str">
        <f t="shared" si="5"/>
        <v/>
      </c>
      <c r="L31" s="13" t="str">
        <f t="shared" si="6"/>
        <v/>
      </c>
      <c r="M31" s="114"/>
      <c r="N31" s="114"/>
      <c r="O31" s="115"/>
      <c r="P31" s="115"/>
      <c r="Q31" s="114"/>
      <c r="R31" s="14" t="str">
        <f t="shared" si="7"/>
        <v/>
      </c>
    </row>
    <row r="32" spans="1:18">
      <c r="A32">
        <f t="shared" si="8"/>
        <v>17</v>
      </c>
      <c r="B32" s="13" t="str">
        <f t="shared" si="0"/>
        <v/>
      </c>
      <c r="C32" s="13" t="str">
        <f t="shared" si="4"/>
        <v/>
      </c>
      <c r="D32" s="114"/>
      <c r="E32" s="114"/>
      <c r="F32" s="115"/>
      <c r="G32" s="115"/>
      <c r="H32" s="114"/>
      <c r="I32" s="14" t="str">
        <f t="shared" si="1"/>
        <v/>
      </c>
      <c r="J32">
        <f t="shared" si="9"/>
        <v>17</v>
      </c>
      <c r="K32" s="13" t="str">
        <f t="shared" si="5"/>
        <v/>
      </c>
      <c r="L32" s="13" t="str">
        <f t="shared" si="6"/>
        <v/>
      </c>
      <c r="M32" s="114"/>
      <c r="N32" s="114"/>
      <c r="O32" s="115"/>
      <c r="P32" s="115"/>
      <c r="Q32" s="114"/>
      <c r="R32" s="14" t="str">
        <f t="shared" si="7"/>
        <v/>
      </c>
    </row>
    <row r="33" spans="1:18">
      <c r="A33">
        <f t="shared" si="8"/>
        <v>18</v>
      </c>
      <c r="B33" s="13" t="str">
        <f t="shared" si="0"/>
        <v/>
      </c>
      <c r="C33" s="13" t="str">
        <f t="shared" si="4"/>
        <v/>
      </c>
      <c r="D33" s="114"/>
      <c r="E33" s="114"/>
      <c r="F33" s="115"/>
      <c r="G33" s="115"/>
      <c r="H33" s="114"/>
      <c r="I33" s="14" t="str">
        <f t="shared" si="1"/>
        <v/>
      </c>
      <c r="J33">
        <f t="shared" si="9"/>
        <v>18</v>
      </c>
      <c r="K33" s="13" t="str">
        <f t="shared" si="5"/>
        <v/>
      </c>
      <c r="L33" s="13" t="str">
        <f t="shared" si="6"/>
        <v/>
      </c>
      <c r="M33" s="114"/>
      <c r="N33" s="114"/>
      <c r="O33" s="115"/>
      <c r="P33" s="115"/>
      <c r="Q33" s="114"/>
      <c r="R33" s="14" t="str">
        <f t="shared" si="7"/>
        <v/>
      </c>
    </row>
    <row r="34" spans="1:18">
      <c r="A34">
        <f t="shared" si="8"/>
        <v>19</v>
      </c>
      <c r="B34" s="13" t="str">
        <f t="shared" si="0"/>
        <v/>
      </c>
      <c r="C34" s="13" t="str">
        <f t="shared" si="4"/>
        <v/>
      </c>
      <c r="D34" s="114"/>
      <c r="E34" s="114"/>
      <c r="F34" s="115"/>
      <c r="G34" s="115"/>
      <c r="H34" s="114"/>
      <c r="I34" s="14" t="str">
        <f t="shared" si="1"/>
        <v/>
      </c>
      <c r="J34">
        <f t="shared" si="9"/>
        <v>19</v>
      </c>
      <c r="K34" s="13" t="str">
        <f t="shared" si="5"/>
        <v/>
      </c>
      <c r="L34" s="13" t="str">
        <f t="shared" si="6"/>
        <v/>
      </c>
      <c r="M34" s="114"/>
      <c r="N34" s="114"/>
      <c r="O34" s="115"/>
      <c r="P34" s="115"/>
      <c r="Q34" s="114"/>
      <c r="R34" s="14" t="str">
        <f t="shared" si="7"/>
        <v/>
      </c>
    </row>
    <row r="35" spans="1:18">
      <c r="A35">
        <f t="shared" si="8"/>
        <v>20</v>
      </c>
      <c r="B35" s="13" t="str">
        <f t="shared" si="0"/>
        <v/>
      </c>
      <c r="C35" s="13" t="str">
        <f t="shared" si="4"/>
        <v/>
      </c>
      <c r="D35" s="114"/>
      <c r="E35" s="114"/>
      <c r="F35" s="115"/>
      <c r="G35" s="115"/>
      <c r="H35" s="114"/>
      <c r="I35" s="14" t="str">
        <f t="shared" si="1"/>
        <v/>
      </c>
      <c r="J35">
        <f t="shared" si="9"/>
        <v>20</v>
      </c>
      <c r="K35" s="13" t="str">
        <f t="shared" si="5"/>
        <v/>
      </c>
      <c r="L35" s="13" t="str">
        <f t="shared" si="6"/>
        <v/>
      </c>
      <c r="M35" s="114"/>
      <c r="N35" s="114"/>
      <c r="O35" s="115"/>
      <c r="P35" s="115"/>
      <c r="Q35" s="114"/>
      <c r="R35" s="14" t="str">
        <f t="shared" si="7"/>
        <v/>
      </c>
    </row>
    <row r="36" spans="1:18">
      <c r="A36">
        <f t="shared" si="8"/>
        <v>21</v>
      </c>
      <c r="B36" s="13" t="str">
        <f t="shared" si="0"/>
        <v/>
      </c>
      <c r="C36" s="13" t="str">
        <f t="shared" si="4"/>
        <v/>
      </c>
      <c r="D36" s="114"/>
      <c r="E36" s="114"/>
      <c r="F36" s="115"/>
      <c r="G36" s="115"/>
      <c r="H36" s="114"/>
      <c r="I36" s="14" t="str">
        <f t="shared" si="1"/>
        <v/>
      </c>
      <c r="J36">
        <f t="shared" si="9"/>
        <v>21</v>
      </c>
      <c r="K36" s="13" t="str">
        <f t="shared" si="5"/>
        <v/>
      </c>
      <c r="L36" s="13" t="str">
        <f t="shared" si="6"/>
        <v/>
      </c>
      <c r="M36" s="114"/>
      <c r="N36" s="114"/>
      <c r="O36" s="115"/>
      <c r="P36" s="115"/>
      <c r="Q36" s="114"/>
      <c r="R36" s="14" t="str">
        <f t="shared" si="7"/>
        <v/>
      </c>
    </row>
    <row r="37" spans="1:18">
      <c r="A37">
        <f t="shared" si="8"/>
        <v>22</v>
      </c>
      <c r="B37" s="13" t="str">
        <f t="shared" si="0"/>
        <v/>
      </c>
      <c r="C37" s="13" t="str">
        <f t="shared" si="4"/>
        <v/>
      </c>
      <c r="D37" s="114"/>
      <c r="E37" s="114"/>
      <c r="F37" s="115"/>
      <c r="G37" s="115"/>
      <c r="H37" s="114"/>
      <c r="I37" s="14" t="str">
        <f t="shared" si="1"/>
        <v/>
      </c>
      <c r="J37">
        <f t="shared" si="9"/>
        <v>22</v>
      </c>
      <c r="K37" s="13" t="str">
        <f t="shared" si="5"/>
        <v/>
      </c>
      <c r="L37" s="13" t="str">
        <f t="shared" si="6"/>
        <v/>
      </c>
      <c r="M37" s="114"/>
      <c r="N37" s="114"/>
      <c r="O37" s="115"/>
      <c r="P37" s="115"/>
      <c r="Q37" s="114"/>
      <c r="R37" s="14" t="str">
        <f t="shared" si="7"/>
        <v/>
      </c>
    </row>
    <row r="38" spans="1:18">
      <c r="A38">
        <f t="shared" si="8"/>
        <v>23</v>
      </c>
      <c r="B38" s="13" t="str">
        <f t="shared" si="0"/>
        <v/>
      </c>
      <c r="C38" s="13" t="str">
        <f t="shared" si="4"/>
        <v/>
      </c>
      <c r="D38" s="114"/>
      <c r="E38" s="114"/>
      <c r="F38" s="115"/>
      <c r="G38" s="115"/>
      <c r="H38" s="114"/>
      <c r="I38" s="14" t="str">
        <f t="shared" si="1"/>
        <v/>
      </c>
      <c r="J38">
        <f t="shared" si="9"/>
        <v>23</v>
      </c>
      <c r="K38" s="13" t="str">
        <f t="shared" si="5"/>
        <v/>
      </c>
      <c r="L38" s="13" t="str">
        <f t="shared" si="6"/>
        <v/>
      </c>
      <c r="M38" s="114"/>
      <c r="N38" s="114"/>
      <c r="O38" s="115"/>
      <c r="P38" s="115"/>
      <c r="Q38" s="114"/>
      <c r="R38" s="14" t="str">
        <f t="shared" si="7"/>
        <v/>
      </c>
    </row>
    <row r="39" spans="1:18">
      <c r="A39">
        <f t="shared" si="8"/>
        <v>24</v>
      </c>
      <c r="B39" s="13" t="str">
        <f t="shared" si="0"/>
        <v/>
      </c>
      <c r="C39" s="13" t="str">
        <f t="shared" si="4"/>
        <v/>
      </c>
      <c r="D39" s="114"/>
      <c r="E39" s="114"/>
      <c r="F39" s="115"/>
      <c r="G39" s="115"/>
      <c r="H39" s="114"/>
      <c r="I39" s="14" t="str">
        <f t="shared" si="1"/>
        <v/>
      </c>
      <c r="J39">
        <f t="shared" si="9"/>
        <v>24</v>
      </c>
      <c r="K39" s="13" t="str">
        <f t="shared" si="5"/>
        <v/>
      </c>
      <c r="L39" s="13" t="str">
        <f t="shared" si="6"/>
        <v/>
      </c>
      <c r="M39" s="114"/>
      <c r="N39" s="114"/>
      <c r="O39" s="115"/>
      <c r="P39" s="115"/>
      <c r="Q39" s="114"/>
      <c r="R39" s="14" t="str">
        <f t="shared" si="7"/>
        <v/>
      </c>
    </row>
    <row r="40" spans="1:18">
      <c r="A40">
        <f t="shared" si="8"/>
        <v>25</v>
      </c>
      <c r="B40" s="13" t="str">
        <f t="shared" si="0"/>
        <v/>
      </c>
      <c r="C40" s="13" t="str">
        <f t="shared" si="4"/>
        <v/>
      </c>
      <c r="D40" s="114"/>
      <c r="E40" s="114"/>
      <c r="F40" s="115"/>
      <c r="G40" s="115"/>
      <c r="H40" s="114"/>
      <c r="I40" s="14" t="str">
        <f t="shared" si="1"/>
        <v/>
      </c>
      <c r="J40">
        <f t="shared" si="9"/>
        <v>25</v>
      </c>
      <c r="K40" s="13" t="str">
        <f t="shared" si="5"/>
        <v/>
      </c>
      <c r="L40" s="13" t="str">
        <f t="shared" si="6"/>
        <v/>
      </c>
      <c r="M40" s="114"/>
      <c r="N40" s="114"/>
      <c r="O40" s="115"/>
      <c r="P40" s="115"/>
      <c r="Q40" s="114"/>
      <c r="R40" s="14" t="str">
        <f t="shared" si="7"/>
        <v/>
      </c>
    </row>
    <row r="41" spans="1:18">
      <c r="A41">
        <f t="shared" si="8"/>
        <v>26</v>
      </c>
      <c r="B41" s="13" t="str">
        <f t="shared" si="0"/>
        <v/>
      </c>
      <c r="C41" s="13" t="str">
        <f t="shared" si="4"/>
        <v/>
      </c>
      <c r="D41" s="114"/>
      <c r="E41" s="114"/>
      <c r="F41" s="115"/>
      <c r="G41" s="115"/>
      <c r="H41" s="114"/>
      <c r="I41" s="14" t="str">
        <f t="shared" si="1"/>
        <v/>
      </c>
      <c r="J41">
        <f t="shared" si="9"/>
        <v>26</v>
      </c>
      <c r="K41" s="13" t="str">
        <f t="shared" si="5"/>
        <v/>
      </c>
      <c r="L41" s="13" t="str">
        <f t="shared" si="6"/>
        <v/>
      </c>
      <c r="M41" s="114"/>
      <c r="N41" s="114"/>
      <c r="O41" s="115"/>
      <c r="P41" s="115"/>
      <c r="Q41" s="114"/>
      <c r="R41" s="14" t="str">
        <f t="shared" si="7"/>
        <v/>
      </c>
    </row>
    <row r="42" spans="1:18">
      <c r="A42">
        <f t="shared" si="8"/>
        <v>27</v>
      </c>
      <c r="B42" s="13" t="str">
        <f t="shared" si="0"/>
        <v/>
      </c>
      <c r="C42" s="13" t="str">
        <f t="shared" si="4"/>
        <v/>
      </c>
      <c r="D42" s="114"/>
      <c r="E42" s="114"/>
      <c r="F42" s="115"/>
      <c r="G42" s="115"/>
      <c r="H42" s="114"/>
      <c r="I42" s="14" t="str">
        <f t="shared" si="1"/>
        <v/>
      </c>
      <c r="J42">
        <f t="shared" si="9"/>
        <v>27</v>
      </c>
      <c r="K42" s="13" t="str">
        <f t="shared" si="5"/>
        <v/>
      </c>
      <c r="L42" s="13" t="str">
        <f t="shared" si="6"/>
        <v/>
      </c>
      <c r="M42" s="114"/>
      <c r="N42" s="114"/>
      <c r="O42" s="115"/>
      <c r="P42" s="115"/>
      <c r="Q42" s="114"/>
      <c r="R42" s="14" t="str">
        <f t="shared" si="7"/>
        <v/>
      </c>
    </row>
    <row r="43" spans="1:18">
      <c r="A43">
        <f t="shared" si="8"/>
        <v>28</v>
      </c>
      <c r="B43" s="13" t="str">
        <f t="shared" si="0"/>
        <v/>
      </c>
      <c r="C43" s="13" t="str">
        <f t="shared" si="4"/>
        <v/>
      </c>
      <c r="D43" s="114"/>
      <c r="E43" s="114"/>
      <c r="F43" s="115"/>
      <c r="G43" s="115"/>
      <c r="H43" s="114"/>
      <c r="I43" s="14" t="str">
        <f t="shared" si="1"/>
        <v/>
      </c>
      <c r="J43">
        <f t="shared" si="9"/>
        <v>28</v>
      </c>
      <c r="K43" s="13" t="str">
        <f t="shared" si="5"/>
        <v/>
      </c>
      <c r="L43" s="13" t="str">
        <f t="shared" si="6"/>
        <v/>
      </c>
      <c r="M43" s="114"/>
      <c r="N43" s="114"/>
      <c r="O43" s="115"/>
      <c r="P43" s="115"/>
      <c r="Q43" s="114"/>
      <c r="R43" s="14" t="str">
        <f t="shared" si="7"/>
        <v/>
      </c>
    </row>
    <row r="44" spans="1:18">
      <c r="A44">
        <f t="shared" si="8"/>
        <v>29</v>
      </c>
      <c r="B44" s="13" t="str">
        <f t="shared" si="0"/>
        <v/>
      </c>
      <c r="C44" s="13" t="str">
        <f t="shared" si="4"/>
        <v/>
      </c>
      <c r="D44" s="114"/>
      <c r="E44" s="114"/>
      <c r="F44" s="115"/>
      <c r="G44" s="115"/>
      <c r="H44" s="114"/>
      <c r="I44" s="14" t="str">
        <f t="shared" si="1"/>
        <v/>
      </c>
      <c r="J44">
        <f t="shared" si="9"/>
        <v>29</v>
      </c>
      <c r="K44" s="13" t="str">
        <f t="shared" si="5"/>
        <v/>
      </c>
      <c r="L44" s="13" t="str">
        <f t="shared" si="6"/>
        <v/>
      </c>
      <c r="M44" s="114"/>
      <c r="N44" s="114"/>
      <c r="O44" s="115"/>
      <c r="P44" s="115"/>
      <c r="Q44" s="114"/>
      <c r="R44" s="14" t="str">
        <f t="shared" si="7"/>
        <v/>
      </c>
    </row>
    <row r="45" spans="1:18">
      <c r="A45">
        <f t="shared" si="8"/>
        <v>30</v>
      </c>
      <c r="B45" s="13" t="str">
        <f t="shared" si="0"/>
        <v/>
      </c>
      <c r="C45" s="13" t="str">
        <f t="shared" si="4"/>
        <v/>
      </c>
      <c r="D45" s="114"/>
      <c r="E45" s="114"/>
      <c r="F45" s="115"/>
      <c r="G45" s="115"/>
      <c r="H45" s="114"/>
      <c r="I45" s="14" t="str">
        <f t="shared" si="1"/>
        <v/>
      </c>
      <c r="J45">
        <f t="shared" si="9"/>
        <v>30</v>
      </c>
      <c r="K45" s="13" t="str">
        <f t="shared" si="5"/>
        <v/>
      </c>
      <c r="L45" s="13" t="str">
        <f t="shared" si="6"/>
        <v/>
      </c>
      <c r="M45" s="114"/>
      <c r="N45" s="114"/>
      <c r="O45" s="115"/>
      <c r="P45" s="115"/>
      <c r="Q45" s="114"/>
      <c r="R45" s="14" t="str">
        <f t="shared" si="7"/>
        <v/>
      </c>
    </row>
    <row r="46" spans="1:18">
      <c r="A46">
        <f t="shared" si="8"/>
        <v>31</v>
      </c>
      <c r="B46" s="13" t="str">
        <f t="shared" si="0"/>
        <v/>
      </c>
      <c r="C46" s="13" t="str">
        <f t="shared" si="4"/>
        <v/>
      </c>
      <c r="D46" s="114"/>
      <c r="E46" s="114"/>
      <c r="F46" s="115"/>
      <c r="G46" s="115"/>
      <c r="H46" s="114"/>
      <c r="I46" s="14" t="str">
        <f t="shared" si="1"/>
        <v/>
      </c>
      <c r="J46">
        <f t="shared" si="9"/>
        <v>31</v>
      </c>
      <c r="K46" s="13" t="str">
        <f t="shared" si="5"/>
        <v/>
      </c>
      <c r="L46" s="13" t="str">
        <f t="shared" si="6"/>
        <v/>
      </c>
      <c r="M46" s="114"/>
      <c r="N46" s="114"/>
      <c r="O46" s="115"/>
      <c r="P46" s="115"/>
      <c r="Q46" s="114"/>
      <c r="R46" s="14" t="str">
        <f t="shared" si="7"/>
        <v/>
      </c>
    </row>
    <row r="47" spans="1:18">
      <c r="A47">
        <f t="shared" si="8"/>
        <v>32</v>
      </c>
      <c r="B47" s="13" t="str">
        <f t="shared" si="0"/>
        <v/>
      </c>
      <c r="C47" s="13" t="str">
        <f t="shared" si="4"/>
        <v/>
      </c>
      <c r="D47" s="114"/>
      <c r="E47" s="114"/>
      <c r="F47" s="115"/>
      <c r="G47" s="115"/>
      <c r="H47" s="114"/>
      <c r="I47" s="14" t="str">
        <f t="shared" si="1"/>
        <v/>
      </c>
      <c r="J47">
        <f t="shared" si="9"/>
        <v>32</v>
      </c>
      <c r="K47" s="13" t="str">
        <f t="shared" si="5"/>
        <v/>
      </c>
      <c r="L47" s="13" t="str">
        <f t="shared" si="6"/>
        <v/>
      </c>
      <c r="M47" s="114"/>
      <c r="N47" s="114"/>
      <c r="O47" s="115"/>
      <c r="P47" s="115"/>
      <c r="Q47" s="114"/>
      <c r="R47" s="14" t="str">
        <f t="shared" si="7"/>
        <v/>
      </c>
    </row>
    <row r="48" spans="1:18">
      <c r="A48">
        <f t="shared" si="8"/>
        <v>33</v>
      </c>
      <c r="B48" s="13" t="str">
        <f t="shared" ref="B48:B65" si="10">IF(F48="","",$C$5)</f>
        <v/>
      </c>
      <c r="C48" s="13" t="str">
        <f t="shared" si="4"/>
        <v/>
      </c>
      <c r="D48" s="114"/>
      <c r="E48" s="114"/>
      <c r="F48" s="115"/>
      <c r="G48" s="115"/>
      <c r="H48" s="114"/>
      <c r="I48" s="14" t="str">
        <f t="shared" ref="I48:I65" si="11">IF(F48="","",$E$5)</f>
        <v/>
      </c>
      <c r="J48">
        <f t="shared" si="9"/>
        <v>33</v>
      </c>
      <c r="K48" s="13" t="str">
        <f t="shared" si="5"/>
        <v/>
      </c>
      <c r="L48" s="13" t="str">
        <f t="shared" si="6"/>
        <v/>
      </c>
      <c r="M48" s="114"/>
      <c r="N48" s="114"/>
      <c r="O48" s="115"/>
      <c r="P48" s="115"/>
      <c r="Q48" s="114"/>
      <c r="R48" s="14" t="str">
        <f t="shared" si="7"/>
        <v/>
      </c>
    </row>
    <row r="49" spans="1:18">
      <c r="A49">
        <f t="shared" si="8"/>
        <v>34</v>
      </c>
      <c r="B49" s="13" t="str">
        <f t="shared" si="10"/>
        <v/>
      </c>
      <c r="C49" s="13" t="str">
        <f t="shared" si="4"/>
        <v/>
      </c>
      <c r="D49" s="114"/>
      <c r="E49" s="114"/>
      <c r="F49" s="115"/>
      <c r="G49" s="115"/>
      <c r="H49" s="114"/>
      <c r="I49" s="14" t="str">
        <f t="shared" si="11"/>
        <v/>
      </c>
      <c r="J49">
        <f t="shared" si="9"/>
        <v>34</v>
      </c>
      <c r="K49" s="13" t="str">
        <f t="shared" si="5"/>
        <v/>
      </c>
      <c r="L49" s="13" t="str">
        <f t="shared" si="6"/>
        <v/>
      </c>
      <c r="M49" s="114"/>
      <c r="N49" s="114"/>
      <c r="O49" s="115"/>
      <c r="P49" s="115"/>
      <c r="Q49" s="114"/>
      <c r="R49" s="14" t="str">
        <f t="shared" si="7"/>
        <v/>
      </c>
    </row>
    <row r="50" spans="1:18">
      <c r="A50">
        <f t="shared" si="8"/>
        <v>35</v>
      </c>
      <c r="B50" s="13" t="str">
        <f t="shared" si="10"/>
        <v/>
      </c>
      <c r="C50" s="13" t="str">
        <f t="shared" si="4"/>
        <v/>
      </c>
      <c r="D50" s="114"/>
      <c r="E50" s="114"/>
      <c r="F50" s="115"/>
      <c r="G50" s="115"/>
      <c r="H50" s="114"/>
      <c r="I50" s="14" t="str">
        <f t="shared" si="11"/>
        <v/>
      </c>
      <c r="J50">
        <f t="shared" si="9"/>
        <v>35</v>
      </c>
      <c r="K50" s="13" t="str">
        <f t="shared" si="5"/>
        <v/>
      </c>
      <c r="L50" s="13" t="str">
        <f t="shared" si="6"/>
        <v/>
      </c>
      <c r="M50" s="114"/>
      <c r="N50" s="114"/>
      <c r="O50" s="115"/>
      <c r="P50" s="115"/>
      <c r="Q50" s="114"/>
      <c r="R50" s="14" t="str">
        <f t="shared" si="7"/>
        <v/>
      </c>
    </row>
    <row r="51" spans="1:18">
      <c r="A51">
        <f t="shared" si="8"/>
        <v>36</v>
      </c>
      <c r="B51" s="13" t="str">
        <f t="shared" si="10"/>
        <v/>
      </c>
      <c r="C51" s="13" t="str">
        <f t="shared" si="4"/>
        <v/>
      </c>
      <c r="D51" s="114"/>
      <c r="E51" s="114"/>
      <c r="F51" s="115"/>
      <c r="G51" s="115"/>
      <c r="H51" s="114"/>
      <c r="I51" s="14" t="str">
        <f t="shared" si="11"/>
        <v/>
      </c>
      <c r="J51">
        <f t="shared" si="9"/>
        <v>36</v>
      </c>
      <c r="K51" s="13" t="str">
        <f t="shared" si="5"/>
        <v/>
      </c>
      <c r="L51" s="13" t="str">
        <f t="shared" si="6"/>
        <v/>
      </c>
      <c r="M51" s="114"/>
      <c r="N51" s="114"/>
      <c r="O51" s="115"/>
      <c r="P51" s="115"/>
      <c r="Q51" s="114"/>
      <c r="R51" s="14" t="str">
        <f t="shared" si="7"/>
        <v/>
      </c>
    </row>
    <row r="52" spans="1:18">
      <c r="A52">
        <f t="shared" si="8"/>
        <v>37</v>
      </c>
      <c r="B52" s="13" t="str">
        <f t="shared" si="10"/>
        <v/>
      </c>
      <c r="C52" s="13" t="str">
        <f t="shared" si="4"/>
        <v/>
      </c>
      <c r="D52" s="114"/>
      <c r="E52" s="114"/>
      <c r="F52" s="115"/>
      <c r="G52" s="115"/>
      <c r="H52" s="114"/>
      <c r="I52" s="14" t="str">
        <f t="shared" si="11"/>
        <v/>
      </c>
      <c r="J52">
        <f t="shared" si="9"/>
        <v>37</v>
      </c>
      <c r="K52" s="13" t="str">
        <f t="shared" si="5"/>
        <v/>
      </c>
      <c r="L52" s="13" t="str">
        <f t="shared" si="6"/>
        <v/>
      </c>
      <c r="M52" s="114"/>
      <c r="N52" s="114"/>
      <c r="O52" s="115"/>
      <c r="P52" s="115"/>
      <c r="Q52" s="114"/>
      <c r="R52" s="14" t="str">
        <f t="shared" si="7"/>
        <v/>
      </c>
    </row>
    <row r="53" spans="1:18">
      <c r="A53">
        <f t="shared" si="8"/>
        <v>38</v>
      </c>
      <c r="B53" s="13" t="str">
        <f t="shared" si="10"/>
        <v/>
      </c>
      <c r="C53" s="13" t="str">
        <f t="shared" si="4"/>
        <v/>
      </c>
      <c r="D53" s="114"/>
      <c r="E53" s="114"/>
      <c r="F53" s="115"/>
      <c r="G53" s="115"/>
      <c r="H53" s="114"/>
      <c r="I53" s="14" t="str">
        <f t="shared" si="11"/>
        <v/>
      </c>
      <c r="J53">
        <f t="shared" si="9"/>
        <v>38</v>
      </c>
      <c r="K53" s="13" t="str">
        <f t="shared" si="5"/>
        <v/>
      </c>
      <c r="L53" s="13" t="str">
        <f t="shared" si="6"/>
        <v/>
      </c>
      <c r="M53" s="114"/>
      <c r="N53" s="114"/>
      <c r="O53" s="115"/>
      <c r="P53" s="115"/>
      <c r="Q53" s="114"/>
      <c r="R53" s="14" t="str">
        <f t="shared" si="7"/>
        <v/>
      </c>
    </row>
    <row r="54" spans="1:18">
      <c r="A54">
        <f t="shared" si="8"/>
        <v>39</v>
      </c>
      <c r="B54" s="13" t="str">
        <f t="shared" si="10"/>
        <v/>
      </c>
      <c r="C54" s="13" t="str">
        <f t="shared" si="4"/>
        <v/>
      </c>
      <c r="D54" s="114"/>
      <c r="E54" s="114"/>
      <c r="F54" s="115"/>
      <c r="G54" s="115"/>
      <c r="H54" s="114"/>
      <c r="I54" s="14" t="str">
        <f t="shared" si="11"/>
        <v/>
      </c>
      <c r="J54">
        <f t="shared" si="9"/>
        <v>39</v>
      </c>
      <c r="K54" s="13" t="str">
        <f t="shared" si="5"/>
        <v/>
      </c>
      <c r="L54" s="13" t="str">
        <f t="shared" si="6"/>
        <v/>
      </c>
      <c r="M54" s="114"/>
      <c r="N54" s="114"/>
      <c r="O54" s="115"/>
      <c r="P54" s="115"/>
      <c r="Q54" s="114"/>
      <c r="R54" s="14" t="str">
        <f t="shared" si="7"/>
        <v/>
      </c>
    </row>
    <row r="55" spans="1:18">
      <c r="A55">
        <f t="shared" si="8"/>
        <v>40</v>
      </c>
      <c r="B55" s="13" t="str">
        <f t="shared" si="10"/>
        <v/>
      </c>
      <c r="C55" s="13" t="str">
        <f t="shared" si="4"/>
        <v/>
      </c>
      <c r="D55" s="114"/>
      <c r="E55" s="114"/>
      <c r="F55" s="115"/>
      <c r="G55" s="115"/>
      <c r="H55" s="114"/>
      <c r="I55" s="14" t="str">
        <f t="shared" si="11"/>
        <v/>
      </c>
      <c r="J55">
        <f t="shared" si="9"/>
        <v>40</v>
      </c>
      <c r="K55" s="13" t="str">
        <f t="shared" si="5"/>
        <v/>
      </c>
      <c r="L55" s="13" t="str">
        <f t="shared" si="6"/>
        <v/>
      </c>
      <c r="M55" s="114"/>
      <c r="N55" s="114"/>
      <c r="O55" s="115"/>
      <c r="P55" s="115"/>
      <c r="Q55" s="114"/>
      <c r="R55" s="14" t="str">
        <f t="shared" si="7"/>
        <v/>
      </c>
    </row>
    <row r="56" spans="1:18">
      <c r="A56">
        <f t="shared" si="8"/>
        <v>41</v>
      </c>
      <c r="B56" s="13" t="str">
        <f t="shared" si="10"/>
        <v/>
      </c>
      <c r="C56" s="13" t="str">
        <f t="shared" si="4"/>
        <v/>
      </c>
      <c r="D56" s="114"/>
      <c r="E56" s="114"/>
      <c r="F56" s="115"/>
      <c r="G56" s="115"/>
      <c r="H56" s="114"/>
      <c r="I56" s="14" t="str">
        <f t="shared" si="11"/>
        <v/>
      </c>
      <c r="J56">
        <f t="shared" si="9"/>
        <v>41</v>
      </c>
      <c r="K56" s="13" t="str">
        <f t="shared" si="5"/>
        <v/>
      </c>
      <c r="L56" s="13" t="str">
        <f t="shared" si="6"/>
        <v/>
      </c>
      <c r="M56" s="114"/>
      <c r="N56" s="114"/>
      <c r="O56" s="115"/>
      <c r="P56" s="115"/>
      <c r="Q56" s="114"/>
      <c r="R56" s="14" t="str">
        <f t="shared" si="7"/>
        <v/>
      </c>
    </row>
    <row r="57" spans="1:18">
      <c r="A57">
        <f t="shared" si="8"/>
        <v>42</v>
      </c>
      <c r="B57" s="13" t="str">
        <f t="shared" si="10"/>
        <v/>
      </c>
      <c r="C57" s="13" t="str">
        <f t="shared" si="4"/>
        <v/>
      </c>
      <c r="D57" s="114"/>
      <c r="E57" s="114"/>
      <c r="F57" s="115"/>
      <c r="G57" s="115"/>
      <c r="H57" s="114"/>
      <c r="I57" s="14" t="str">
        <f t="shared" si="11"/>
        <v/>
      </c>
      <c r="J57">
        <f t="shared" si="9"/>
        <v>42</v>
      </c>
      <c r="K57" s="13" t="str">
        <f t="shared" si="5"/>
        <v/>
      </c>
      <c r="L57" s="13" t="str">
        <f t="shared" si="6"/>
        <v/>
      </c>
      <c r="M57" s="114"/>
      <c r="N57" s="114"/>
      <c r="O57" s="115"/>
      <c r="P57" s="115"/>
      <c r="Q57" s="114"/>
      <c r="R57" s="14" t="str">
        <f t="shared" si="7"/>
        <v/>
      </c>
    </row>
    <row r="58" spans="1:18">
      <c r="A58">
        <f t="shared" si="8"/>
        <v>43</v>
      </c>
      <c r="B58" s="13" t="str">
        <f t="shared" si="10"/>
        <v/>
      </c>
      <c r="C58" s="13" t="str">
        <f t="shared" si="4"/>
        <v/>
      </c>
      <c r="D58" s="114"/>
      <c r="E58" s="114"/>
      <c r="F58" s="115"/>
      <c r="G58" s="115"/>
      <c r="H58" s="114"/>
      <c r="I58" s="14" t="str">
        <f t="shared" si="11"/>
        <v/>
      </c>
      <c r="J58">
        <f t="shared" si="9"/>
        <v>43</v>
      </c>
      <c r="K58" s="13" t="str">
        <f t="shared" si="5"/>
        <v/>
      </c>
      <c r="L58" s="13" t="str">
        <f t="shared" si="6"/>
        <v/>
      </c>
      <c r="M58" s="114"/>
      <c r="N58" s="114"/>
      <c r="O58" s="115"/>
      <c r="P58" s="115"/>
      <c r="Q58" s="114"/>
      <c r="R58" s="14" t="str">
        <f t="shared" si="7"/>
        <v/>
      </c>
    </row>
    <row r="59" spans="1:18">
      <c r="A59">
        <f t="shared" si="8"/>
        <v>44</v>
      </c>
      <c r="B59" s="13" t="str">
        <f t="shared" si="10"/>
        <v/>
      </c>
      <c r="C59" s="13" t="str">
        <f t="shared" si="4"/>
        <v/>
      </c>
      <c r="D59" s="114"/>
      <c r="E59" s="114"/>
      <c r="F59" s="115"/>
      <c r="G59" s="115"/>
      <c r="H59" s="114"/>
      <c r="I59" s="14" t="str">
        <f t="shared" si="11"/>
        <v/>
      </c>
      <c r="J59">
        <f t="shared" si="9"/>
        <v>44</v>
      </c>
      <c r="K59" s="13" t="str">
        <f t="shared" si="5"/>
        <v/>
      </c>
      <c r="L59" s="13" t="str">
        <f t="shared" si="6"/>
        <v/>
      </c>
      <c r="M59" s="114"/>
      <c r="N59" s="114"/>
      <c r="O59" s="115"/>
      <c r="P59" s="115"/>
      <c r="Q59" s="114"/>
      <c r="R59" s="14" t="str">
        <f t="shared" si="7"/>
        <v/>
      </c>
    </row>
    <row r="60" spans="1:18">
      <c r="A60">
        <f t="shared" si="8"/>
        <v>45</v>
      </c>
      <c r="B60" s="13" t="str">
        <f t="shared" si="10"/>
        <v/>
      </c>
      <c r="C60" s="13" t="str">
        <f t="shared" si="4"/>
        <v/>
      </c>
      <c r="D60" s="114"/>
      <c r="E60" s="114"/>
      <c r="F60" s="115"/>
      <c r="G60" s="115"/>
      <c r="H60" s="114"/>
      <c r="I60" s="14" t="str">
        <f t="shared" si="11"/>
        <v/>
      </c>
      <c r="J60">
        <f t="shared" si="9"/>
        <v>45</v>
      </c>
      <c r="K60" s="13" t="str">
        <f t="shared" si="5"/>
        <v/>
      </c>
      <c r="L60" s="13" t="str">
        <f t="shared" si="6"/>
        <v/>
      </c>
      <c r="M60" s="114"/>
      <c r="N60" s="114"/>
      <c r="O60" s="115"/>
      <c r="P60" s="115"/>
      <c r="Q60" s="114"/>
      <c r="R60" s="14" t="str">
        <f t="shared" si="7"/>
        <v/>
      </c>
    </row>
    <row r="61" spans="1:18">
      <c r="A61">
        <f t="shared" si="8"/>
        <v>46</v>
      </c>
      <c r="B61" s="13" t="str">
        <f t="shared" si="10"/>
        <v/>
      </c>
      <c r="C61" s="13" t="str">
        <f t="shared" si="4"/>
        <v/>
      </c>
      <c r="D61" s="114"/>
      <c r="E61" s="114"/>
      <c r="F61" s="115"/>
      <c r="G61" s="115"/>
      <c r="H61" s="114"/>
      <c r="I61" s="14" t="str">
        <f t="shared" si="11"/>
        <v/>
      </c>
      <c r="J61">
        <f t="shared" si="9"/>
        <v>46</v>
      </c>
      <c r="K61" s="13" t="str">
        <f t="shared" si="5"/>
        <v/>
      </c>
      <c r="L61" s="13" t="str">
        <f t="shared" si="6"/>
        <v/>
      </c>
      <c r="M61" s="114"/>
      <c r="N61" s="114"/>
      <c r="O61" s="115"/>
      <c r="P61" s="115"/>
      <c r="Q61" s="114"/>
      <c r="R61" s="14" t="str">
        <f t="shared" si="7"/>
        <v/>
      </c>
    </row>
    <row r="62" spans="1:18">
      <c r="A62">
        <f t="shared" si="8"/>
        <v>47</v>
      </c>
      <c r="B62" s="13" t="str">
        <f t="shared" si="10"/>
        <v/>
      </c>
      <c r="C62" s="13" t="str">
        <f t="shared" si="4"/>
        <v/>
      </c>
      <c r="D62" s="114"/>
      <c r="E62" s="114"/>
      <c r="F62" s="115"/>
      <c r="G62" s="115"/>
      <c r="H62" s="114"/>
      <c r="I62" s="14" t="str">
        <f t="shared" si="11"/>
        <v/>
      </c>
      <c r="J62">
        <f t="shared" si="9"/>
        <v>47</v>
      </c>
      <c r="K62" s="13" t="str">
        <f t="shared" si="5"/>
        <v/>
      </c>
      <c r="L62" s="13" t="str">
        <f t="shared" si="6"/>
        <v/>
      </c>
      <c r="M62" s="114"/>
      <c r="N62" s="114"/>
      <c r="O62" s="115"/>
      <c r="P62" s="115"/>
      <c r="Q62" s="114"/>
      <c r="R62" s="14" t="str">
        <f t="shared" si="7"/>
        <v/>
      </c>
    </row>
    <row r="63" spans="1:18">
      <c r="A63">
        <f t="shared" si="8"/>
        <v>48</v>
      </c>
      <c r="B63" s="13" t="str">
        <f t="shared" si="10"/>
        <v/>
      </c>
      <c r="C63" s="13" t="str">
        <f t="shared" si="4"/>
        <v/>
      </c>
      <c r="D63" s="114"/>
      <c r="E63" s="114"/>
      <c r="F63" s="115"/>
      <c r="G63" s="115"/>
      <c r="H63" s="114"/>
      <c r="I63" s="14" t="str">
        <f t="shared" si="11"/>
        <v/>
      </c>
      <c r="J63">
        <f t="shared" si="9"/>
        <v>48</v>
      </c>
      <c r="K63" s="13" t="str">
        <f t="shared" si="5"/>
        <v/>
      </c>
      <c r="L63" s="13" t="str">
        <f t="shared" si="6"/>
        <v/>
      </c>
      <c r="M63" s="114"/>
      <c r="N63" s="114"/>
      <c r="O63" s="115"/>
      <c r="P63" s="115"/>
      <c r="Q63" s="114"/>
      <c r="R63" s="14" t="str">
        <f t="shared" si="7"/>
        <v/>
      </c>
    </row>
    <row r="64" spans="1:18">
      <c r="A64">
        <f t="shared" si="8"/>
        <v>49</v>
      </c>
      <c r="B64" s="13" t="str">
        <f t="shared" si="10"/>
        <v/>
      </c>
      <c r="C64" s="13" t="str">
        <f t="shared" si="4"/>
        <v/>
      </c>
      <c r="D64" s="114"/>
      <c r="E64" s="114"/>
      <c r="F64" s="115"/>
      <c r="G64" s="115"/>
      <c r="H64" s="114"/>
      <c r="I64" s="14" t="str">
        <f t="shared" si="11"/>
        <v/>
      </c>
      <c r="J64">
        <f t="shared" si="9"/>
        <v>49</v>
      </c>
      <c r="K64" s="13" t="str">
        <f t="shared" si="5"/>
        <v/>
      </c>
      <c r="L64" s="13" t="str">
        <f t="shared" si="6"/>
        <v/>
      </c>
      <c r="M64" s="114"/>
      <c r="N64" s="114"/>
      <c r="O64" s="115"/>
      <c r="P64" s="115"/>
      <c r="Q64" s="114"/>
      <c r="R64" s="14" t="str">
        <f t="shared" si="7"/>
        <v/>
      </c>
    </row>
    <row r="65" spans="1:18">
      <c r="A65">
        <f t="shared" si="8"/>
        <v>50</v>
      </c>
      <c r="B65" s="13" t="str">
        <f t="shared" si="10"/>
        <v/>
      </c>
      <c r="C65" s="13" t="str">
        <f t="shared" si="4"/>
        <v/>
      </c>
      <c r="D65" s="114"/>
      <c r="E65" s="114"/>
      <c r="F65" s="115"/>
      <c r="G65" s="115"/>
      <c r="H65" s="114"/>
      <c r="I65" s="14" t="str">
        <f t="shared" si="11"/>
        <v/>
      </c>
      <c r="J65">
        <f t="shared" si="9"/>
        <v>50</v>
      </c>
      <c r="K65" s="13" t="str">
        <f t="shared" si="5"/>
        <v/>
      </c>
      <c r="L65" s="13" t="str">
        <f t="shared" si="6"/>
        <v/>
      </c>
      <c r="M65" s="114"/>
      <c r="N65" s="114"/>
      <c r="O65" s="115"/>
      <c r="P65" s="115"/>
      <c r="Q65" s="114"/>
      <c r="R65" s="14" t="str">
        <f t="shared" si="7"/>
        <v/>
      </c>
    </row>
    <row r="66" spans="1:18">
      <c r="A66">
        <f t="shared" si="8"/>
        <v>51</v>
      </c>
      <c r="B66" s="13" t="str">
        <f t="shared" ref="B66:B85" si="12">IF(F66="","",$C$5)</f>
        <v/>
      </c>
      <c r="C66" s="13" t="str">
        <f t="shared" ref="C66:C85" si="13">IF(F66="","",$E$14)</f>
        <v/>
      </c>
      <c r="D66" s="114"/>
      <c r="E66" s="114"/>
      <c r="F66" s="115"/>
      <c r="G66" s="115"/>
      <c r="H66" s="114"/>
      <c r="I66" s="14" t="str">
        <f t="shared" ref="I66:I85" si="14">IF(F66="","",$E$5)</f>
        <v/>
      </c>
      <c r="J66">
        <f t="shared" si="9"/>
        <v>51</v>
      </c>
      <c r="K66" s="13" t="str">
        <f t="shared" si="5"/>
        <v/>
      </c>
      <c r="L66" s="13" t="str">
        <f t="shared" si="6"/>
        <v/>
      </c>
      <c r="M66" s="114"/>
      <c r="N66" s="114"/>
      <c r="O66" s="115"/>
      <c r="P66" s="115"/>
      <c r="Q66" s="114"/>
      <c r="R66" s="14" t="str">
        <f t="shared" si="7"/>
        <v/>
      </c>
    </row>
    <row r="67" spans="1:18">
      <c r="A67">
        <f t="shared" si="8"/>
        <v>52</v>
      </c>
      <c r="B67" s="13" t="str">
        <f t="shared" si="12"/>
        <v/>
      </c>
      <c r="C67" s="13" t="str">
        <f t="shared" si="13"/>
        <v/>
      </c>
      <c r="D67" s="114"/>
      <c r="E67" s="114"/>
      <c r="F67" s="115"/>
      <c r="G67" s="115"/>
      <c r="H67" s="114"/>
      <c r="I67" s="14" t="str">
        <f t="shared" si="14"/>
        <v/>
      </c>
      <c r="J67">
        <f t="shared" si="9"/>
        <v>52</v>
      </c>
      <c r="K67" s="13" t="str">
        <f t="shared" si="5"/>
        <v/>
      </c>
      <c r="L67" s="13" t="str">
        <f t="shared" si="6"/>
        <v/>
      </c>
      <c r="M67" s="114"/>
      <c r="N67" s="114"/>
      <c r="O67" s="115"/>
      <c r="P67" s="115"/>
      <c r="Q67" s="114"/>
      <c r="R67" s="14" t="str">
        <f t="shared" si="7"/>
        <v/>
      </c>
    </row>
    <row r="68" spans="1:18">
      <c r="A68">
        <f t="shared" si="8"/>
        <v>53</v>
      </c>
      <c r="B68" s="13" t="str">
        <f t="shared" si="12"/>
        <v/>
      </c>
      <c r="C68" s="13" t="str">
        <f t="shared" si="13"/>
        <v/>
      </c>
      <c r="D68" s="114"/>
      <c r="E68" s="114"/>
      <c r="F68" s="115"/>
      <c r="G68" s="115"/>
      <c r="H68" s="114"/>
      <c r="I68" s="14" t="str">
        <f t="shared" si="14"/>
        <v/>
      </c>
      <c r="J68">
        <f t="shared" si="9"/>
        <v>53</v>
      </c>
      <c r="K68" s="13" t="str">
        <f t="shared" si="5"/>
        <v/>
      </c>
      <c r="L68" s="13" t="str">
        <f t="shared" si="6"/>
        <v/>
      </c>
      <c r="M68" s="114"/>
      <c r="N68" s="114"/>
      <c r="O68" s="115"/>
      <c r="P68" s="115"/>
      <c r="Q68" s="114"/>
      <c r="R68" s="14" t="str">
        <f t="shared" si="7"/>
        <v/>
      </c>
    </row>
    <row r="69" spans="1:18">
      <c r="A69">
        <f t="shared" si="8"/>
        <v>54</v>
      </c>
      <c r="B69" s="13" t="str">
        <f t="shared" si="12"/>
        <v/>
      </c>
      <c r="C69" s="13" t="str">
        <f t="shared" si="13"/>
        <v/>
      </c>
      <c r="D69" s="114"/>
      <c r="E69" s="114"/>
      <c r="F69" s="115"/>
      <c r="G69" s="115"/>
      <c r="H69" s="114"/>
      <c r="I69" s="14" t="str">
        <f t="shared" si="14"/>
        <v/>
      </c>
      <c r="J69">
        <f t="shared" si="9"/>
        <v>54</v>
      </c>
      <c r="K69" s="13" t="str">
        <f t="shared" si="5"/>
        <v/>
      </c>
      <c r="L69" s="13" t="str">
        <f t="shared" si="6"/>
        <v/>
      </c>
      <c r="M69" s="114"/>
      <c r="N69" s="114"/>
      <c r="O69" s="115"/>
      <c r="P69" s="115"/>
      <c r="Q69" s="114"/>
      <c r="R69" s="14" t="str">
        <f t="shared" si="7"/>
        <v/>
      </c>
    </row>
    <row r="70" spans="1:18">
      <c r="A70">
        <f t="shared" si="8"/>
        <v>55</v>
      </c>
      <c r="B70" s="13" t="str">
        <f t="shared" si="12"/>
        <v/>
      </c>
      <c r="C70" s="13" t="str">
        <f t="shared" si="13"/>
        <v/>
      </c>
      <c r="D70" s="114"/>
      <c r="E70" s="114"/>
      <c r="F70" s="115"/>
      <c r="G70" s="115"/>
      <c r="H70" s="114"/>
      <c r="I70" s="14" t="str">
        <f t="shared" si="14"/>
        <v/>
      </c>
      <c r="J70">
        <f t="shared" si="9"/>
        <v>55</v>
      </c>
      <c r="K70" s="13" t="str">
        <f t="shared" si="5"/>
        <v/>
      </c>
      <c r="L70" s="13" t="str">
        <f t="shared" si="6"/>
        <v/>
      </c>
      <c r="M70" s="114"/>
      <c r="N70" s="114"/>
      <c r="O70" s="115"/>
      <c r="P70" s="115"/>
      <c r="Q70" s="114"/>
      <c r="R70" s="14" t="str">
        <f t="shared" si="7"/>
        <v/>
      </c>
    </row>
    <row r="71" spans="1:18">
      <c r="A71">
        <f t="shared" si="8"/>
        <v>56</v>
      </c>
      <c r="B71" s="13" t="str">
        <f t="shared" si="12"/>
        <v/>
      </c>
      <c r="C71" s="13" t="str">
        <f t="shared" si="13"/>
        <v/>
      </c>
      <c r="D71" s="114"/>
      <c r="E71" s="114"/>
      <c r="F71" s="115"/>
      <c r="G71" s="115"/>
      <c r="H71" s="114"/>
      <c r="I71" s="14" t="str">
        <f t="shared" si="14"/>
        <v/>
      </c>
      <c r="J71">
        <f t="shared" si="9"/>
        <v>56</v>
      </c>
      <c r="K71" s="13" t="str">
        <f t="shared" si="5"/>
        <v/>
      </c>
      <c r="L71" s="13" t="str">
        <f t="shared" si="6"/>
        <v/>
      </c>
      <c r="M71" s="114"/>
      <c r="N71" s="114"/>
      <c r="O71" s="115"/>
      <c r="P71" s="115"/>
      <c r="Q71" s="114"/>
      <c r="R71" s="14" t="str">
        <f t="shared" si="7"/>
        <v/>
      </c>
    </row>
    <row r="72" spans="1:18">
      <c r="A72">
        <f t="shared" si="8"/>
        <v>57</v>
      </c>
      <c r="B72" s="13" t="str">
        <f t="shared" si="12"/>
        <v/>
      </c>
      <c r="C72" s="13" t="str">
        <f t="shared" si="13"/>
        <v/>
      </c>
      <c r="D72" s="114"/>
      <c r="E72" s="114"/>
      <c r="F72" s="115"/>
      <c r="G72" s="115"/>
      <c r="H72" s="114"/>
      <c r="I72" s="14" t="str">
        <f t="shared" si="14"/>
        <v/>
      </c>
      <c r="J72">
        <f t="shared" si="9"/>
        <v>57</v>
      </c>
      <c r="K72" s="13" t="str">
        <f t="shared" si="5"/>
        <v/>
      </c>
      <c r="L72" s="13" t="str">
        <f t="shared" si="6"/>
        <v/>
      </c>
      <c r="M72" s="114"/>
      <c r="N72" s="114"/>
      <c r="O72" s="115"/>
      <c r="P72" s="115"/>
      <c r="Q72" s="114"/>
      <c r="R72" s="14" t="str">
        <f t="shared" si="7"/>
        <v/>
      </c>
    </row>
    <row r="73" spans="1:18">
      <c r="A73">
        <f t="shared" si="8"/>
        <v>58</v>
      </c>
      <c r="B73" s="13" t="str">
        <f t="shared" si="12"/>
        <v/>
      </c>
      <c r="C73" s="13" t="str">
        <f t="shared" si="13"/>
        <v/>
      </c>
      <c r="D73" s="114"/>
      <c r="E73" s="114"/>
      <c r="F73" s="115"/>
      <c r="G73" s="115"/>
      <c r="H73" s="114"/>
      <c r="I73" s="14" t="str">
        <f t="shared" si="14"/>
        <v/>
      </c>
      <c r="J73">
        <f t="shared" si="9"/>
        <v>58</v>
      </c>
      <c r="K73" s="13" t="str">
        <f t="shared" si="5"/>
        <v/>
      </c>
      <c r="L73" s="13" t="str">
        <f t="shared" si="6"/>
        <v/>
      </c>
      <c r="M73" s="114"/>
      <c r="N73" s="114"/>
      <c r="O73" s="115"/>
      <c r="P73" s="115"/>
      <c r="Q73" s="114"/>
      <c r="R73" s="14" t="str">
        <f t="shared" si="7"/>
        <v/>
      </c>
    </row>
    <row r="74" spans="1:18">
      <c r="A74">
        <f t="shared" si="8"/>
        <v>59</v>
      </c>
      <c r="B74" s="13" t="str">
        <f t="shared" si="12"/>
        <v/>
      </c>
      <c r="C74" s="13" t="str">
        <f t="shared" si="13"/>
        <v/>
      </c>
      <c r="D74" s="114"/>
      <c r="E74" s="114"/>
      <c r="F74" s="115"/>
      <c r="G74" s="115"/>
      <c r="H74" s="114"/>
      <c r="I74" s="14" t="str">
        <f t="shared" si="14"/>
        <v/>
      </c>
      <c r="J74">
        <f t="shared" si="9"/>
        <v>59</v>
      </c>
      <c r="K74" s="13" t="str">
        <f t="shared" si="5"/>
        <v/>
      </c>
      <c r="L74" s="13" t="str">
        <f t="shared" si="6"/>
        <v/>
      </c>
      <c r="M74" s="114"/>
      <c r="N74" s="114"/>
      <c r="O74" s="115"/>
      <c r="P74" s="115"/>
      <c r="Q74" s="114"/>
      <c r="R74" s="14" t="str">
        <f t="shared" si="7"/>
        <v/>
      </c>
    </row>
    <row r="75" spans="1:18">
      <c r="A75">
        <f t="shared" si="8"/>
        <v>60</v>
      </c>
      <c r="B75" s="13" t="str">
        <f t="shared" si="12"/>
        <v/>
      </c>
      <c r="C75" s="13" t="str">
        <f t="shared" si="13"/>
        <v/>
      </c>
      <c r="D75" s="114"/>
      <c r="E75" s="114"/>
      <c r="F75" s="115"/>
      <c r="G75" s="115"/>
      <c r="H75" s="114"/>
      <c r="I75" s="14" t="str">
        <f t="shared" si="14"/>
        <v/>
      </c>
      <c r="J75">
        <f t="shared" si="9"/>
        <v>60</v>
      </c>
      <c r="K75" s="13" t="str">
        <f t="shared" si="5"/>
        <v/>
      </c>
      <c r="L75" s="13" t="str">
        <f t="shared" si="6"/>
        <v/>
      </c>
      <c r="M75" s="114"/>
      <c r="N75" s="114"/>
      <c r="O75" s="115"/>
      <c r="P75" s="115"/>
      <c r="Q75" s="114"/>
      <c r="R75" s="14" t="str">
        <f t="shared" si="7"/>
        <v/>
      </c>
    </row>
    <row r="76" spans="1:18">
      <c r="A76">
        <f t="shared" si="8"/>
        <v>61</v>
      </c>
      <c r="B76" s="13" t="str">
        <f t="shared" si="12"/>
        <v/>
      </c>
      <c r="C76" s="13" t="str">
        <f t="shared" si="13"/>
        <v/>
      </c>
      <c r="D76" s="114"/>
      <c r="E76" s="114"/>
      <c r="F76" s="115"/>
      <c r="G76" s="115"/>
      <c r="H76" s="114"/>
      <c r="I76" s="14" t="str">
        <f t="shared" si="14"/>
        <v/>
      </c>
      <c r="J76">
        <f t="shared" si="9"/>
        <v>61</v>
      </c>
      <c r="K76" s="13" t="str">
        <f t="shared" si="5"/>
        <v/>
      </c>
      <c r="L76" s="13" t="str">
        <f t="shared" si="6"/>
        <v/>
      </c>
      <c r="M76" s="114"/>
      <c r="N76" s="114"/>
      <c r="O76" s="115"/>
      <c r="P76" s="115"/>
      <c r="Q76" s="114"/>
      <c r="R76" s="14" t="str">
        <f t="shared" si="7"/>
        <v/>
      </c>
    </row>
    <row r="77" spans="1:18">
      <c r="A77">
        <f t="shared" si="8"/>
        <v>62</v>
      </c>
      <c r="B77" s="13" t="str">
        <f t="shared" si="12"/>
        <v/>
      </c>
      <c r="C77" s="13" t="str">
        <f t="shared" si="13"/>
        <v/>
      </c>
      <c r="D77" s="114"/>
      <c r="E77" s="114"/>
      <c r="F77" s="115"/>
      <c r="G77" s="115"/>
      <c r="H77" s="114"/>
      <c r="I77" s="14" t="str">
        <f t="shared" si="14"/>
        <v/>
      </c>
      <c r="J77">
        <f t="shared" si="9"/>
        <v>62</v>
      </c>
      <c r="K77" s="13" t="str">
        <f t="shared" si="5"/>
        <v/>
      </c>
      <c r="L77" s="13" t="str">
        <f t="shared" si="6"/>
        <v/>
      </c>
      <c r="M77" s="114"/>
      <c r="N77" s="114"/>
      <c r="O77" s="115"/>
      <c r="P77" s="115"/>
      <c r="Q77" s="114"/>
      <c r="R77" s="14" t="str">
        <f t="shared" si="7"/>
        <v/>
      </c>
    </row>
    <row r="78" spans="1:18">
      <c r="A78">
        <f t="shared" si="8"/>
        <v>63</v>
      </c>
      <c r="B78" s="13" t="str">
        <f t="shared" si="12"/>
        <v/>
      </c>
      <c r="C78" s="13" t="str">
        <f t="shared" si="13"/>
        <v/>
      </c>
      <c r="D78" s="114"/>
      <c r="E78" s="114"/>
      <c r="F78" s="115"/>
      <c r="G78" s="115"/>
      <c r="H78" s="114"/>
      <c r="I78" s="14" t="str">
        <f t="shared" si="14"/>
        <v/>
      </c>
      <c r="J78">
        <f t="shared" si="9"/>
        <v>63</v>
      </c>
      <c r="K78" s="13" t="str">
        <f t="shared" si="5"/>
        <v/>
      </c>
      <c r="L78" s="13" t="str">
        <f t="shared" si="6"/>
        <v/>
      </c>
      <c r="M78" s="114"/>
      <c r="N78" s="114"/>
      <c r="O78" s="115"/>
      <c r="P78" s="115"/>
      <c r="Q78" s="114"/>
      <c r="R78" s="14" t="str">
        <f t="shared" si="7"/>
        <v/>
      </c>
    </row>
    <row r="79" spans="1:18">
      <c r="A79">
        <f t="shared" si="8"/>
        <v>64</v>
      </c>
      <c r="B79" s="13" t="str">
        <f t="shared" si="12"/>
        <v/>
      </c>
      <c r="C79" s="13" t="str">
        <f t="shared" si="13"/>
        <v/>
      </c>
      <c r="D79" s="114"/>
      <c r="E79" s="114"/>
      <c r="F79" s="115"/>
      <c r="G79" s="115"/>
      <c r="H79" s="114"/>
      <c r="I79" s="14" t="str">
        <f t="shared" si="14"/>
        <v/>
      </c>
      <c r="J79">
        <f t="shared" si="9"/>
        <v>64</v>
      </c>
      <c r="K79" s="13" t="str">
        <f t="shared" si="5"/>
        <v/>
      </c>
      <c r="L79" s="13" t="str">
        <f t="shared" si="6"/>
        <v/>
      </c>
      <c r="M79" s="114"/>
      <c r="N79" s="114"/>
      <c r="O79" s="115"/>
      <c r="P79" s="115"/>
      <c r="Q79" s="114"/>
      <c r="R79" s="14" t="str">
        <f t="shared" si="7"/>
        <v/>
      </c>
    </row>
    <row r="80" spans="1:18">
      <c r="A80">
        <f t="shared" si="8"/>
        <v>65</v>
      </c>
      <c r="B80" s="13" t="str">
        <f t="shared" si="12"/>
        <v/>
      </c>
      <c r="C80" s="13" t="str">
        <f t="shared" si="13"/>
        <v/>
      </c>
      <c r="D80" s="114"/>
      <c r="E80" s="114"/>
      <c r="F80" s="115"/>
      <c r="G80" s="115"/>
      <c r="H80" s="114"/>
      <c r="I80" s="14" t="str">
        <f t="shared" si="14"/>
        <v/>
      </c>
      <c r="J80">
        <f t="shared" si="9"/>
        <v>65</v>
      </c>
      <c r="K80" s="13" t="str">
        <f t="shared" si="5"/>
        <v/>
      </c>
      <c r="L80" s="13" t="str">
        <f t="shared" si="6"/>
        <v/>
      </c>
      <c r="M80" s="114"/>
      <c r="N80" s="114"/>
      <c r="O80" s="115"/>
      <c r="P80" s="115"/>
      <c r="Q80" s="114"/>
      <c r="R80" s="14" t="str">
        <f t="shared" si="7"/>
        <v/>
      </c>
    </row>
    <row r="81" spans="1:18">
      <c r="A81">
        <f t="shared" si="8"/>
        <v>66</v>
      </c>
      <c r="B81" s="13" t="str">
        <f t="shared" si="12"/>
        <v/>
      </c>
      <c r="C81" s="13" t="str">
        <f t="shared" si="13"/>
        <v/>
      </c>
      <c r="D81" s="114"/>
      <c r="E81" s="114"/>
      <c r="F81" s="115"/>
      <c r="G81" s="115"/>
      <c r="H81" s="114"/>
      <c r="I81" s="14" t="str">
        <f t="shared" si="14"/>
        <v/>
      </c>
      <c r="J81">
        <f t="shared" si="9"/>
        <v>66</v>
      </c>
      <c r="K81" s="13" t="str">
        <f t="shared" ref="K81:K85" si="15">IF(O81="","",$C$5)</f>
        <v/>
      </c>
      <c r="L81" s="13" t="str">
        <f t="shared" ref="L81:L85" si="16">IF(O81="","",$N$14)</f>
        <v/>
      </c>
      <c r="M81" s="114"/>
      <c r="N81" s="114"/>
      <c r="O81" s="115"/>
      <c r="P81" s="115"/>
      <c r="Q81" s="114"/>
      <c r="R81" s="14" t="str">
        <f t="shared" ref="R81:R85" si="17">IF(O81="","",$E$5)</f>
        <v/>
      </c>
    </row>
    <row r="82" spans="1:18">
      <c r="A82">
        <f t="shared" ref="A82:A85" si="18">A81+1</f>
        <v>67</v>
      </c>
      <c r="B82" s="13" t="str">
        <f t="shared" si="12"/>
        <v/>
      </c>
      <c r="C82" s="13" t="str">
        <f t="shared" si="13"/>
        <v/>
      </c>
      <c r="D82" s="114"/>
      <c r="E82" s="114"/>
      <c r="F82" s="115"/>
      <c r="G82" s="115"/>
      <c r="H82" s="114"/>
      <c r="I82" s="14" t="str">
        <f t="shared" si="14"/>
        <v/>
      </c>
      <c r="J82">
        <f t="shared" ref="J82:J85" si="19">J81+1</f>
        <v>67</v>
      </c>
      <c r="K82" s="13" t="str">
        <f t="shared" si="15"/>
        <v/>
      </c>
      <c r="L82" s="13" t="str">
        <f t="shared" si="16"/>
        <v/>
      </c>
      <c r="M82" s="114"/>
      <c r="N82" s="114"/>
      <c r="O82" s="115"/>
      <c r="P82" s="115"/>
      <c r="Q82" s="114"/>
      <c r="R82" s="14" t="str">
        <f t="shared" si="17"/>
        <v/>
      </c>
    </row>
    <row r="83" spans="1:18">
      <c r="A83">
        <f t="shared" si="18"/>
        <v>68</v>
      </c>
      <c r="B83" s="13" t="str">
        <f t="shared" si="12"/>
        <v/>
      </c>
      <c r="C83" s="13" t="str">
        <f t="shared" si="13"/>
        <v/>
      </c>
      <c r="D83" s="114"/>
      <c r="E83" s="114"/>
      <c r="F83" s="115"/>
      <c r="G83" s="115"/>
      <c r="H83" s="114"/>
      <c r="I83" s="14" t="str">
        <f t="shared" si="14"/>
        <v/>
      </c>
      <c r="J83">
        <f t="shared" si="19"/>
        <v>68</v>
      </c>
      <c r="K83" s="13" t="str">
        <f t="shared" si="15"/>
        <v/>
      </c>
      <c r="L83" s="13" t="str">
        <f t="shared" si="16"/>
        <v/>
      </c>
      <c r="M83" s="114"/>
      <c r="N83" s="114"/>
      <c r="O83" s="115"/>
      <c r="P83" s="115"/>
      <c r="Q83" s="114"/>
      <c r="R83" s="14" t="str">
        <f t="shared" si="17"/>
        <v/>
      </c>
    </row>
    <row r="84" spans="1:18">
      <c r="A84">
        <f t="shared" si="18"/>
        <v>69</v>
      </c>
      <c r="B84" s="13" t="str">
        <f t="shared" si="12"/>
        <v/>
      </c>
      <c r="C84" s="13" t="str">
        <f t="shared" si="13"/>
        <v/>
      </c>
      <c r="D84" s="114"/>
      <c r="E84" s="114"/>
      <c r="F84" s="115"/>
      <c r="G84" s="115"/>
      <c r="H84" s="114"/>
      <c r="I84" s="14" t="str">
        <f t="shared" si="14"/>
        <v/>
      </c>
      <c r="J84">
        <f t="shared" si="19"/>
        <v>69</v>
      </c>
      <c r="K84" s="13" t="str">
        <f t="shared" si="15"/>
        <v/>
      </c>
      <c r="L84" s="13" t="str">
        <f t="shared" si="16"/>
        <v/>
      </c>
      <c r="M84" s="114"/>
      <c r="N84" s="114"/>
      <c r="O84" s="115"/>
      <c r="P84" s="115"/>
      <c r="Q84" s="114"/>
      <c r="R84" s="14" t="str">
        <f t="shared" si="17"/>
        <v/>
      </c>
    </row>
    <row r="85" spans="1:18">
      <c r="A85">
        <f t="shared" si="18"/>
        <v>70</v>
      </c>
      <c r="B85" s="13" t="str">
        <f t="shared" si="12"/>
        <v/>
      </c>
      <c r="C85" s="13" t="str">
        <f t="shared" si="13"/>
        <v/>
      </c>
      <c r="D85" s="114"/>
      <c r="E85" s="114"/>
      <c r="F85" s="115"/>
      <c r="G85" s="115"/>
      <c r="H85" s="114"/>
      <c r="I85" s="14" t="str">
        <f t="shared" si="14"/>
        <v/>
      </c>
      <c r="J85">
        <f t="shared" si="19"/>
        <v>70</v>
      </c>
      <c r="K85" s="13" t="str">
        <f t="shared" si="15"/>
        <v/>
      </c>
      <c r="L85" s="13" t="str">
        <f t="shared" si="16"/>
        <v/>
      </c>
      <c r="M85" s="114"/>
      <c r="N85" s="114"/>
      <c r="O85" s="115"/>
      <c r="P85" s="115"/>
      <c r="Q85" s="114"/>
      <c r="R85" s="14" t="str">
        <f t="shared" si="17"/>
        <v/>
      </c>
    </row>
  </sheetData>
  <sheetProtection sheet="1" objects="1" scenarios="1"/>
  <mergeCells count="17">
    <mergeCell ref="A7:C7"/>
    <mergeCell ref="A9:C9"/>
    <mergeCell ref="A10:C10"/>
    <mergeCell ref="A11:C11"/>
    <mergeCell ref="A12:C12"/>
    <mergeCell ref="K12:L12"/>
    <mergeCell ref="K11:L11"/>
    <mergeCell ref="K10:L10"/>
    <mergeCell ref="E4:F4"/>
    <mergeCell ref="E5:F5"/>
    <mergeCell ref="D9:E9"/>
    <mergeCell ref="D11:E11"/>
    <mergeCell ref="J3:O4"/>
    <mergeCell ref="D12:E12"/>
    <mergeCell ref="D10:G10"/>
    <mergeCell ref="D7:G7"/>
    <mergeCell ref="K9:L9"/>
  </mergeCells>
  <phoneticPr fontId="1"/>
  <conditionalFormatting sqref="E5">
    <cfRule type="expression" dxfId="35" priority="13">
      <formula>LEN($E$5)&gt;7</formula>
    </cfRule>
  </conditionalFormatting>
  <conditionalFormatting sqref="C16:D65">
    <cfRule type="cellIs" dxfId="34" priority="11" operator="equal">
      <formula>"女子"</formula>
    </cfRule>
    <cfRule type="cellIs" dxfId="33" priority="12" operator="equal">
      <formula>"男子"</formula>
    </cfRule>
  </conditionalFormatting>
  <conditionalFormatting sqref="L16:L65">
    <cfRule type="cellIs" dxfId="32" priority="10" operator="equal">
      <formula>"男子"</formula>
    </cfRule>
  </conditionalFormatting>
  <conditionalFormatting sqref="M17:M65">
    <cfRule type="cellIs" dxfId="31" priority="8" operator="equal">
      <formula>"女子"</formula>
    </cfRule>
    <cfRule type="cellIs" dxfId="30" priority="9" operator="equal">
      <formula>"男子"</formula>
    </cfRule>
  </conditionalFormatting>
  <conditionalFormatting sqref="M16">
    <cfRule type="cellIs" dxfId="29" priority="6" operator="equal">
      <formula>"女子"</formula>
    </cfRule>
    <cfRule type="cellIs" dxfId="28" priority="7" operator="equal">
      <formula>"男子"</formula>
    </cfRule>
  </conditionalFormatting>
  <conditionalFormatting sqref="C66:D85">
    <cfRule type="cellIs" dxfId="27" priority="4" operator="equal">
      <formula>"女子"</formula>
    </cfRule>
    <cfRule type="cellIs" dxfId="26" priority="5" operator="equal">
      <formula>"男子"</formula>
    </cfRule>
  </conditionalFormatting>
  <conditionalFormatting sqref="L66:L85">
    <cfRule type="cellIs" dxfId="25" priority="3" operator="equal">
      <formula>"男子"</formula>
    </cfRule>
  </conditionalFormatting>
  <conditionalFormatting sqref="M66:M85">
    <cfRule type="cellIs" dxfId="24" priority="1" operator="equal">
      <formula>"女子"</formula>
    </cfRule>
    <cfRule type="cellIs" dxfId="23" priority="2" operator="equal">
      <formula>"男子"</formula>
    </cfRule>
  </conditionalFormatting>
  <dataValidations count="4">
    <dataValidation imeMode="halfKatakana" allowBlank="1" showInputMessage="1" showErrorMessage="1" sqref="G15:G85 P15:P85"/>
    <dataValidation type="list" allowBlank="1" showInputMessage="1" showErrorMessage="1" sqref="D16:D85 M16:M85">
      <formula1>"中学,高校,大学・一般"</formula1>
    </dataValidation>
    <dataValidation type="list" allowBlank="1" showInputMessage="1" showErrorMessage="1" sqref="N10:N12">
      <formula1>"あり,なし"</formula1>
    </dataValidation>
    <dataValidation type="list" allowBlank="1" showInputMessage="1" sqref="M10:M12">
      <formula1>"何でも可,スターター,出発係,跳躍,投擲,周回,監察,写真判定,風力,アナウンサー"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G6" sqref="G6"/>
    </sheetView>
  </sheetViews>
  <sheetFormatPr defaultRowHeight="13.5"/>
  <cols>
    <col min="1" max="1" width="3.875" bestFit="1" customWidth="1"/>
    <col min="2" max="2" width="7.5" customWidth="1"/>
    <col min="3" max="4" width="13" customWidth="1"/>
    <col min="5" max="5" width="6" bestFit="1" customWidth="1"/>
    <col min="6" max="6" width="9.5" customWidth="1"/>
    <col min="7" max="18" width="7.375" customWidth="1"/>
    <col min="19" max="19" width="11.125" customWidth="1"/>
  </cols>
  <sheetData>
    <row r="1" spans="1:20">
      <c r="A1" s="5" t="str">
        <f>選手登録!B1</f>
        <v>第</v>
      </c>
      <c r="B1" s="13">
        <f>選手登録!C1</f>
        <v>3</v>
      </c>
      <c r="C1" t="str">
        <f>選手登録!D1&amp;"　個人競技申し込み"</f>
        <v>回　河北郡市陸上競技記録会2019　個人競技申し込み</v>
      </c>
    </row>
    <row r="2" spans="1:20">
      <c r="B2" s="16" t="s">
        <v>60</v>
      </c>
      <c r="F2" s="1"/>
      <c r="G2" t="s">
        <v>3</v>
      </c>
      <c r="K2" s="34"/>
      <c r="L2" s="4" t="s">
        <v>70</v>
      </c>
      <c r="N2" s="3"/>
    </row>
    <row r="3" spans="1:20">
      <c r="B3" s="4" t="s">
        <v>61</v>
      </c>
      <c r="F3" s="15"/>
      <c r="G3" t="s">
        <v>59</v>
      </c>
      <c r="N3" s="4" t="s">
        <v>44</v>
      </c>
    </row>
    <row r="4" spans="1:20">
      <c r="B4" s="8" t="s">
        <v>9</v>
      </c>
      <c r="E4" s="17"/>
      <c r="G4" s="140" t="s">
        <v>45</v>
      </c>
      <c r="H4" s="140"/>
      <c r="I4" s="140"/>
      <c r="J4" s="140"/>
      <c r="K4" s="140"/>
      <c r="L4" s="140"/>
      <c r="M4" s="140"/>
      <c r="N4" s="140"/>
      <c r="O4" s="141" t="s">
        <v>46</v>
      </c>
      <c r="P4" s="141"/>
      <c r="Q4" s="141"/>
      <c r="R4" s="141"/>
      <c r="S4" s="142" t="s">
        <v>47</v>
      </c>
    </row>
    <row r="5" spans="1:20">
      <c r="A5" t="s">
        <v>14</v>
      </c>
      <c r="B5" s="7" t="s">
        <v>33</v>
      </c>
      <c r="C5" s="7" t="s">
        <v>11</v>
      </c>
      <c r="D5" s="7" t="s">
        <v>34</v>
      </c>
      <c r="E5" s="7" t="s">
        <v>13</v>
      </c>
      <c r="F5" s="7" t="s">
        <v>12</v>
      </c>
      <c r="G5" s="13" t="s">
        <v>15</v>
      </c>
      <c r="H5" s="13" t="s">
        <v>16</v>
      </c>
      <c r="I5" s="13" t="s">
        <v>17</v>
      </c>
      <c r="J5" s="13" t="s">
        <v>18</v>
      </c>
      <c r="K5" s="13" t="s">
        <v>19</v>
      </c>
      <c r="L5" s="13" t="s">
        <v>20</v>
      </c>
      <c r="M5" s="13" t="s">
        <v>21</v>
      </c>
      <c r="N5" s="13" t="s">
        <v>43</v>
      </c>
      <c r="O5" s="13" t="s">
        <v>27</v>
      </c>
      <c r="P5" s="13" t="s">
        <v>28</v>
      </c>
      <c r="Q5" s="13" t="s">
        <v>29</v>
      </c>
      <c r="R5" s="13" t="s">
        <v>30</v>
      </c>
      <c r="S5" s="143"/>
    </row>
    <row r="6" spans="1:20">
      <c r="A6">
        <v>1</v>
      </c>
      <c r="B6" s="13" t="str">
        <f>IF(選手登録!E16="","",選手登録!E16)</f>
        <v/>
      </c>
      <c r="C6" s="15" t="str">
        <f>IF(選手登録!F16="","",選手登録!F16)</f>
        <v/>
      </c>
      <c r="D6" s="15" t="str">
        <f>IF(選手登録!G16="","",選手登録!G16)</f>
        <v/>
      </c>
      <c r="E6" s="13" t="str">
        <f>IF(選手登録!H16="","",選手登録!H16)</f>
        <v/>
      </c>
      <c r="F6" s="14" t="str">
        <f>IF(選手登録!I16="","",選手登録!I16)</f>
        <v/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5">
        <f>COUNTA(G6:R6)</f>
        <v>0</v>
      </c>
      <c r="T6" t="s">
        <v>22</v>
      </c>
    </row>
    <row r="7" spans="1:20">
      <c r="A7">
        <f>A6+1</f>
        <v>2</v>
      </c>
      <c r="B7" s="13" t="str">
        <f>IF(選手登録!E17="","",選手登録!E17)</f>
        <v/>
      </c>
      <c r="C7" s="15" t="str">
        <f>IF(選手登録!F17="","",選手登録!F17)</f>
        <v/>
      </c>
      <c r="D7" s="15" t="str">
        <f>IF(選手登録!G17="","",選手登録!G17)</f>
        <v/>
      </c>
      <c r="E7" s="13" t="str">
        <f>IF(選手登録!H17="","",選手登録!H17)</f>
        <v/>
      </c>
      <c r="F7" s="14" t="str">
        <f>IF(選手登録!I17="","",選手登録!I17)</f>
        <v/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5">
        <f t="shared" ref="S7:S55" si="0">COUNTA(G7:R7)</f>
        <v>0</v>
      </c>
      <c r="T7" t="s">
        <v>5</v>
      </c>
    </row>
    <row r="8" spans="1:20">
      <c r="A8">
        <f t="shared" ref="A8:A71" si="1">A7+1</f>
        <v>3</v>
      </c>
      <c r="B8" s="13" t="str">
        <f>IF(選手登録!E18="","",選手登録!E18)</f>
        <v/>
      </c>
      <c r="C8" s="15" t="str">
        <f>IF(選手登録!F18="","",選手登録!F18)</f>
        <v/>
      </c>
      <c r="D8" s="15" t="str">
        <f>IF(選手登録!G18="","",選手登録!G18)</f>
        <v/>
      </c>
      <c r="E8" s="13" t="str">
        <f>IF(選手登録!H18="","",選手登録!H18)</f>
        <v/>
      </c>
      <c r="F8" s="14" t="str">
        <f>IF(選手登録!I18="","",選手登録!I18)</f>
        <v/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5">
        <f t="shared" si="0"/>
        <v>0</v>
      </c>
      <c r="T8" t="s">
        <v>23</v>
      </c>
    </row>
    <row r="9" spans="1:20">
      <c r="A9">
        <f t="shared" si="1"/>
        <v>4</v>
      </c>
      <c r="B9" s="13" t="str">
        <f>IF(選手登録!E19="","",選手登録!E19)</f>
        <v/>
      </c>
      <c r="C9" s="15" t="str">
        <f>IF(選手登録!F19="","",選手登録!F19)</f>
        <v/>
      </c>
      <c r="D9" s="15" t="str">
        <f>IF(選手登録!G19="","",選手登録!G19)</f>
        <v/>
      </c>
      <c r="E9" s="13" t="str">
        <f>IF(選手登録!H19="","",選手登録!H19)</f>
        <v/>
      </c>
      <c r="F9" s="14" t="str">
        <f>IF(選手登録!I19="","",選手登録!I19)</f>
        <v/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5">
        <f t="shared" si="0"/>
        <v>0</v>
      </c>
      <c r="T9" t="s">
        <v>24</v>
      </c>
    </row>
    <row r="10" spans="1:20">
      <c r="A10">
        <f t="shared" si="1"/>
        <v>5</v>
      </c>
      <c r="B10" s="13" t="str">
        <f>IF(選手登録!E20="","",選手登録!E20)</f>
        <v/>
      </c>
      <c r="C10" s="15" t="str">
        <f>IF(選手登録!F20="","",選手登録!F20)</f>
        <v/>
      </c>
      <c r="D10" s="15" t="str">
        <f>IF(選手登録!G20="","",選手登録!G20)</f>
        <v/>
      </c>
      <c r="E10" s="13" t="str">
        <f>IF(選手登録!H20="","",選手登録!H20)</f>
        <v/>
      </c>
      <c r="F10" s="14" t="str">
        <f>IF(選手登録!I20="","",選手登録!I20)</f>
        <v/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13"/>
      <c r="R10" s="113"/>
      <c r="S10" s="15">
        <f t="shared" si="0"/>
        <v>0</v>
      </c>
      <c r="T10" t="s">
        <v>51</v>
      </c>
    </row>
    <row r="11" spans="1:20">
      <c r="A11">
        <f t="shared" si="1"/>
        <v>6</v>
      </c>
      <c r="B11" s="13" t="str">
        <f>IF(選手登録!E21="","",選手登録!E21)</f>
        <v/>
      </c>
      <c r="C11" s="15" t="str">
        <f>IF(選手登録!F21="","",選手登録!F21)</f>
        <v/>
      </c>
      <c r="D11" s="15" t="str">
        <f>IF(選手登録!G21="","",選手登録!G21)</f>
        <v/>
      </c>
      <c r="E11" s="13" t="str">
        <f>IF(選手登録!H21="","",選手登録!H21)</f>
        <v/>
      </c>
      <c r="F11" s="14" t="str">
        <f>IF(選手登録!I21="","",選手登録!I21)</f>
        <v/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13"/>
      <c r="R11" s="113"/>
      <c r="S11" s="15">
        <f t="shared" si="0"/>
        <v>0</v>
      </c>
      <c r="T11" t="s">
        <v>52</v>
      </c>
    </row>
    <row r="12" spans="1:20">
      <c r="A12">
        <f t="shared" si="1"/>
        <v>7</v>
      </c>
      <c r="B12" s="13" t="str">
        <f>IF(選手登録!E22="","",選手登録!E22)</f>
        <v/>
      </c>
      <c r="C12" s="15" t="str">
        <f>IF(選手登録!F22="","",選手登録!F22)</f>
        <v/>
      </c>
      <c r="D12" s="15" t="str">
        <f>IF(選手登録!G22="","",選手登録!G22)</f>
        <v/>
      </c>
      <c r="E12" s="13" t="str">
        <f>IF(選手登録!H22="","",選手登録!H22)</f>
        <v/>
      </c>
      <c r="F12" s="14" t="str">
        <f>IF(選手登録!I22="","",選手登録!I22)</f>
        <v/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5">
        <f t="shared" si="0"/>
        <v>0</v>
      </c>
    </row>
    <row r="13" spans="1:20">
      <c r="A13">
        <f t="shared" si="1"/>
        <v>8</v>
      </c>
      <c r="B13" s="13" t="str">
        <f>IF(選手登録!E23="","",選手登録!E23)</f>
        <v/>
      </c>
      <c r="C13" s="15" t="str">
        <f>IF(選手登録!F23="","",選手登録!F23)</f>
        <v/>
      </c>
      <c r="D13" s="15" t="str">
        <f>IF(選手登録!G23="","",選手登録!G23)</f>
        <v/>
      </c>
      <c r="E13" s="13" t="str">
        <f>IF(選手登録!H23="","",選手登録!H23)</f>
        <v/>
      </c>
      <c r="F13" s="14" t="str">
        <f>IF(選手登録!I23="","",選手登録!I23)</f>
        <v/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5">
        <f t="shared" si="0"/>
        <v>0</v>
      </c>
      <c r="T13" t="s">
        <v>25</v>
      </c>
    </row>
    <row r="14" spans="1:20">
      <c r="A14">
        <f t="shared" si="1"/>
        <v>9</v>
      </c>
      <c r="B14" s="13" t="str">
        <f>IF(選手登録!E24="","",選手登録!E24)</f>
        <v/>
      </c>
      <c r="C14" s="15" t="str">
        <f>IF(選手登録!F24="","",選手登録!F24)</f>
        <v/>
      </c>
      <c r="D14" s="15" t="str">
        <f>IF(選手登録!G24="","",選手登録!G24)</f>
        <v/>
      </c>
      <c r="E14" s="13" t="str">
        <f>IF(選手登録!H24="","",選手登録!H24)</f>
        <v/>
      </c>
      <c r="F14" s="14" t="str">
        <f>IF(選手登録!I24="","",選手登録!I24)</f>
        <v/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13"/>
      <c r="R14" s="113"/>
      <c r="S14" s="15">
        <f t="shared" si="0"/>
        <v>0</v>
      </c>
      <c r="T14" t="s">
        <v>26</v>
      </c>
    </row>
    <row r="15" spans="1:20">
      <c r="A15">
        <f t="shared" si="1"/>
        <v>10</v>
      </c>
      <c r="B15" s="13" t="str">
        <f>IF(選手登録!E25="","",選手登録!E25)</f>
        <v/>
      </c>
      <c r="C15" s="15" t="str">
        <f>IF(選手登録!F25="","",選手登録!F25)</f>
        <v/>
      </c>
      <c r="D15" s="15" t="str">
        <f>IF(選手登録!G25="","",選手登録!G25)</f>
        <v/>
      </c>
      <c r="E15" s="13" t="str">
        <f>IF(選手登録!H25="","",選手登録!H25)</f>
        <v/>
      </c>
      <c r="F15" s="14" t="str">
        <f>IF(選手登録!I25="","",選手登録!I25)</f>
        <v/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5">
        <f t="shared" si="0"/>
        <v>0</v>
      </c>
    </row>
    <row r="16" spans="1:20">
      <c r="A16">
        <f t="shared" si="1"/>
        <v>11</v>
      </c>
      <c r="B16" s="13" t="str">
        <f>IF(選手登録!E26="","",選手登録!E26)</f>
        <v/>
      </c>
      <c r="C16" s="15" t="str">
        <f>IF(選手登録!F26="","",選手登録!F26)</f>
        <v/>
      </c>
      <c r="D16" s="15" t="str">
        <f>IF(選手登録!G26="","",選手登録!G26)</f>
        <v/>
      </c>
      <c r="E16" s="13" t="str">
        <f>IF(選手登録!H26="","",選手登録!H26)</f>
        <v/>
      </c>
      <c r="F16" s="14" t="str">
        <f>IF(選手登録!I26="","",選手登録!I26)</f>
        <v/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13"/>
      <c r="R16" s="113"/>
      <c r="S16" s="15">
        <f t="shared" si="0"/>
        <v>0</v>
      </c>
      <c r="T16" t="s">
        <v>48</v>
      </c>
    </row>
    <row r="17" spans="1:20">
      <c r="A17">
        <f t="shared" si="1"/>
        <v>12</v>
      </c>
      <c r="B17" s="13" t="str">
        <f>IF(選手登録!E27="","",選手登録!E27)</f>
        <v/>
      </c>
      <c r="C17" s="15" t="str">
        <f>IF(選手登録!F27="","",選手登録!F27)</f>
        <v/>
      </c>
      <c r="D17" s="15" t="str">
        <f>IF(選手登録!G27="","",選手登録!G27)</f>
        <v/>
      </c>
      <c r="E17" s="13" t="str">
        <f>IF(選手登録!H27="","",選手登録!H27)</f>
        <v/>
      </c>
      <c r="F17" s="14" t="str">
        <f>IF(選手登録!I27="","",選手登録!I27)</f>
        <v/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13"/>
      <c r="R17" s="113"/>
      <c r="S17" s="15">
        <f t="shared" si="0"/>
        <v>0</v>
      </c>
      <c r="T17" t="s">
        <v>49</v>
      </c>
    </row>
    <row r="18" spans="1:20">
      <c r="A18">
        <f t="shared" si="1"/>
        <v>13</v>
      </c>
      <c r="B18" s="13" t="str">
        <f>IF(選手登録!E28="","",選手登録!E28)</f>
        <v/>
      </c>
      <c r="C18" s="15" t="str">
        <f>IF(選手登録!F28="","",選手登録!F28)</f>
        <v/>
      </c>
      <c r="D18" s="15" t="str">
        <f>IF(選手登録!G28="","",選手登録!G28)</f>
        <v/>
      </c>
      <c r="E18" s="13" t="str">
        <f>IF(選手登録!H28="","",選手登録!H28)</f>
        <v/>
      </c>
      <c r="F18" s="14" t="str">
        <f>IF(選手登録!I28="","",選手登録!I28)</f>
        <v/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3"/>
      <c r="S18" s="15">
        <f t="shared" si="0"/>
        <v>0</v>
      </c>
      <c r="T18" t="s">
        <v>50</v>
      </c>
    </row>
    <row r="19" spans="1:20">
      <c r="A19">
        <f t="shared" si="1"/>
        <v>14</v>
      </c>
      <c r="B19" s="13" t="str">
        <f>IF(選手登録!E29="","",選手登録!E29)</f>
        <v/>
      </c>
      <c r="C19" s="15" t="str">
        <f>IF(選手登録!F29="","",選手登録!F29)</f>
        <v/>
      </c>
      <c r="D19" s="15" t="str">
        <f>IF(選手登録!G29="","",選手登録!G29)</f>
        <v/>
      </c>
      <c r="E19" s="13" t="str">
        <f>IF(選手登録!H29="","",選手登録!H29)</f>
        <v/>
      </c>
      <c r="F19" s="14" t="str">
        <f>IF(選手登録!I29="","",選手登録!I29)</f>
        <v/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5">
        <f t="shared" si="0"/>
        <v>0</v>
      </c>
    </row>
    <row r="20" spans="1:20">
      <c r="A20">
        <f t="shared" si="1"/>
        <v>15</v>
      </c>
      <c r="B20" s="13" t="str">
        <f>IF(選手登録!E30="","",選手登録!E30)</f>
        <v/>
      </c>
      <c r="C20" s="15" t="str">
        <f>IF(選手登録!F30="","",選手登録!F30)</f>
        <v/>
      </c>
      <c r="D20" s="15" t="str">
        <f>IF(選手登録!G30="","",選手登録!G30)</f>
        <v/>
      </c>
      <c r="E20" s="13" t="str">
        <f>IF(選手登録!H30="","",選手登録!H30)</f>
        <v/>
      </c>
      <c r="F20" s="14" t="str">
        <f>IF(選手登録!I30="","",選手登録!I30)</f>
        <v/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13"/>
      <c r="R20" s="113"/>
      <c r="S20" s="15">
        <f t="shared" si="0"/>
        <v>0</v>
      </c>
    </row>
    <row r="21" spans="1:20">
      <c r="A21">
        <f t="shared" si="1"/>
        <v>16</v>
      </c>
      <c r="B21" s="13" t="str">
        <f>IF(選手登録!E31="","",選手登録!E31)</f>
        <v/>
      </c>
      <c r="C21" s="15" t="str">
        <f>IF(選手登録!F31="","",選手登録!F31)</f>
        <v/>
      </c>
      <c r="D21" s="15" t="str">
        <f>IF(選手登録!G31="","",選手登録!G31)</f>
        <v/>
      </c>
      <c r="E21" s="13" t="str">
        <f>IF(選手登録!H31="","",選手登録!H31)</f>
        <v/>
      </c>
      <c r="F21" s="14" t="str">
        <f>IF(選手登録!I31="","",選手登録!I31)</f>
        <v/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13"/>
      <c r="R21" s="113"/>
      <c r="S21" s="15">
        <f t="shared" si="0"/>
        <v>0</v>
      </c>
    </row>
    <row r="22" spans="1:20">
      <c r="A22">
        <f t="shared" si="1"/>
        <v>17</v>
      </c>
      <c r="B22" s="13" t="str">
        <f>IF(選手登録!E32="","",選手登録!E32)</f>
        <v/>
      </c>
      <c r="C22" s="15" t="str">
        <f>IF(選手登録!F32="","",選手登録!F32)</f>
        <v/>
      </c>
      <c r="D22" s="15" t="str">
        <f>IF(選手登録!G32="","",選手登録!G32)</f>
        <v/>
      </c>
      <c r="E22" s="13" t="str">
        <f>IF(選手登録!H32="","",選手登録!H32)</f>
        <v/>
      </c>
      <c r="F22" s="14" t="str">
        <f>IF(選手登録!I32="","",選手登録!I32)</f>
        <v/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5">
        <f t="shared" si="0"/>
        <v>0</v>
      </c>
    </row>
    <row r="23" spans="1:20">
      <c r="A23">
        <f t="shared" si="1"/>
        <v>18</v>
      </c>
      <c r="B23" s="13" t="str">
        <f>IF(選手登録!E33="","",選手登録!E33)</f>
        <v/>
      </c>
      <c r="C23" s="15" t="str">
        <f>IF(選手登録!F33="","",選手登録!F33)</f>
        <v/>
      </c>
      <c r="D23" s="15" t="str">
        <f>IF(選手登録!G33="","",選手登録!G33)</f>
        <v/>
      </c>
      <c r="E23" s="13" t="str">
        <f>IF(選手登録!H33="","",選手登録!H33)</f>
        <v/>
      </c>
      <c r="F23" s="14" t="str">
        <f>IF(選手登録!I33="","",選手登録!I33)</f>
        <v/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13"/>
      <c r="R23" s="113"/>
      <c r="S23" s="15">
        <f t="shared" si="0"/>
        <v>0</v>
      </c>
    </row>
    <row r="24" spans="1:20">
      <c r="A24">
        <f t="shared" si="1"/>
        <v>19</v>
      </c>
      <c r="B24" s="13" t="str">
        <f>IF(選手登録!E34="","",選手登録!E34)</f>
        <v/>
      </c>
      <c r="C24" s="15" t="str">
        <f>IF(選手登録!F34="","",選手登録!F34)</f>
        <v/>
      </c>
      <c r="D24" s="15" t="str">
        <f>IF(選手登録!G34="","",選手登録!G34)</f>
        <v/>
      </c>
      <c r="E24" s="13" t="str">
        <f>IF(選手登録!H34="","",選手登録!H34)</f>
        <v/>
      </c>
      <c r="F24" s="14" t="str">
        <f>IF(選手登録!I34="","",選手登録!I34)</f>
        <v/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3"/>
      <c r="S24" s="15">
        <f t="shared" si="0"/>
        <v>0</v>
      </c>
    </row>
    <row r="25" spans="1:20">
      <c r="A25">
        <f t="shared" si="1"/>
        <v>20</v>
      </c>
      <c r="B25" s="13" t="str">
        <f>IF(選手登録!E35="","",選手登録!E35)</f>
        <v/>
      </c>
      <c r="C25" s="15" t="str">
        <f>IF(選手登録!F35="","",選手登録!F35)</f>
        <v/>
      </c>
      <c r="D25" s="15" t="str">
        <f>IF(選手登録!G35="","",選手登録!G35)</f>
        <v/>
      </c>
      <c r="E25" s="13" t="str">
        <f>IF(選手登録!H35="","",選手登録!H35)</f>
        <v/>
      </c>
      <c r="F25" s="14" t="str">
        <f>IF(選手登録!I35="","",選手登録!I35)</f>
        <v/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13"/>
      <c r="R25" s="113"/>
      <c r="S25" s="15">
        <f t="shared" si="0"/>
        <v>0</v>
      </c>
    </row>
    <row r="26" spans="1:20">
      <c r="A26">
        <f t="shared" si="1"/>
        <v>21</v>
      </c>
      <c r="B26" s="13" t="str">
        <f>IF(選手登録!E36="","",選手登録!E36)</f>
        <v/>
      </c>
      <c r="C26" s="15" t="str">
        <f>IF(選手登録!F36="","",選手登録!F36)</f>
        <v/>
      </c>
      <c r="D26" s="15" t="str">
        <f>IF(選手登録!G36="","",選手登録!G36)</f>
        <v/>
      </c>
      <c r="E26" s="13" t="str">
        <f>IF(選手登録!H36="","",選手登録!H36)</f>
        <v/>
      </c>
      <c r="F26" s="14" t="str">
        <f>IF(選手登録!I36="","",選手登録!I36)</f>
        <v/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13"/>
      <c r="R26" s="113"/>
      <c r="S26" s="15">
        <f t="shared" si="0"/>
        <v>0</v>
      </c>
    </row>
    <row r="27" spans="1:20">
      <c r="A27">
        <f t="shared" si="1"/>
        <v>22</v>
      </c>
      <c r="B27" s="13" t="str">
        <f>IF(選手登録!E37="","",選手登録!E37)</f>
        <v/>
      </c>
      <c r="C27" s="15" t="str">
        <f>IF(選手登録!F37="","",選手登録!F37)</f>
        <v/>
      </c>
      <c r="D27" s="15" t="str">
        <f>IF(選手登録!G37="","",選手登録!G37)</f>
        <v/>
      </c>
      <c r="E27" s="13" t="str">
        <f>IF(選手登録!H37="","",選手登録!H37)</f>
        <v/>
      </c>
      <c r="F27" s="14" t="str">
        <f>IF(選手登録!I37="","",選手登録!I37)</f>
        <v/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13"/>
      <c r="R27" s="113"/>
      <c r="S27" s="15">
        <f t="shared" si="0"/>
        <v>0</v>
      </c>
    </row>
    <row r="28" spans="1:20">
      <c r="A28">
        <f t="shared" si="1"/>
        <v>23</v>
      </c>
      <c r="B28" s="13" t="str">
        <f>IF(選手登録!E38="","",選手登録!E38)</f>
        <v/>
      </c>
      <c r="C28" s="15" t="str">
        <f>IF(選手登録!F38="","",選手登録!F38)</f>
        <v/>
      </c>
      <c r="D28" s="15" t="str">
        <f>IF(選手登録!G38="","",選手登録!G38)</f>
        <v/>
      </c>
      <c r="E28" s="13" t="str">
        <f>IF(選手登録!H38="","",選手登録!H38)</f>
        <v/>
      </c>
      <c r="F28" s="14" t="str">
        <f>IF(選手登録!I38="","",選手登録!I38)</f>
        <v/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13"/>
      <c r="R28" s="113"/>
      <c r="S28" s="15">
        <f t="shared" si="0"/>
        <v>0</v>
      </c>
    </row>
    <row r="29" spans="1:20">
      <c r="A29">
        <f t="shared" si="1"/>
        <v>24</v>
      </c>
      <c r="B29" s="13" t="str">
        <f>IF(選手登録!E39="","",選手登録!E39)</f>
        <v/>
      </c>
      <c r="C29" s="15" t="str">
        <f>IF(選手登録!F39="","",選手登録!F39)</f>
        <v/>
      </c>
      <c r="D29" s="15" t="str">
        <f>IF(選手登録!G39="","",選手登録!G39)</f>
        <v/>
      </c>
      <c r="E29" s="13" t="str">
        <f>IF(選手登録!H39="","",選手登録!H39)</f>
        <v/>
      </c>
      <c r="F29" s="14" t="str">
        <f>IF(選手登録!I39="","",選手登録!I39)</f>
        <v/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13"/>
      <c r="R29" s="113"/>
      <c r="S29" s="15">
        <f t="shared" si="0"/>
        <v>0</v>
      </c>
    </row>
    <row r="30" spans="1:20">
      <c r="A30">
        <f t="shared" si="1"/>
        <v>25</v>
      </c>
      <c r="B30" s="13" t="str">
        <f>IF(選手登録!E40="","",選手登録!E40)</f>
        <v/>
      </c>
      <c r="C30" s="15" t="str">
        <f>IF(選手登録!F40="","",選手登録!F40)</f>
        <v/>
      </c>
      <c r="D30" s="15" t="str">
        <f>IF(選手登録!G40="","",選手登録!G40)</f>
        <v/>
      </c>
      <c r="E30" s="13" t="str">
        <f>IF(選手登録!H40="","",選手登録!H40)</f>
        <v/>
      </c>
      <c r="F30" s="14" t="str">
        <f>IF(選手登録!I40="","",選手登録!I40)</f>
        <v/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13"/>
      <c r="R30" s="113"/>
      <c r="S30" s="15">
        <f t="shared" si="0"/>
        <v>0</v>
      </c>
    </row>
    <row r="31" spans="1:20">
      <c r="A31">
        <f t="shared" si="1"/>
        <v>26</v>
      </c>
      <c r="B31" s="13" t="str">
        <f>IF(選手登録!E41="","",選手登録!E41)</f>
        <v/>
      </c>
      <c r="C31" s="15" t="str">
        <f>IF(選手登録!F41="","",選手登録!F41)</f>
        <v/>
      </c>
      <c r="D31" s="15" t="str">
        <f>IF(選手登録!G41="","",選手登録!G41)</f>
        <v/>
      </c>
      <c r="E31" s="13" t="str">
        <f>IF(選手登録!H41="","",選手登録!H41)</f>
        <v/>
      </c>
      <c r="F31" s="14" t="str">
        <f>IF(選手登録!I41="","",選手登録!I41)</f>
        <v/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13"/>
      <c r="R31" s="113"/>
      <c r="S31" s="15">
        <f t="shared" si="0"/>
        <v>0</v>
      </c>
    </row>
    <row r="32" spans="1:20">
      <c r="A32">
        <f t="shared" si="1"/>
        <v>27</v>
      </c>
      <c r="B32" s="13" t="str">
        <f>IF(選手登録!E42="","",選手登録!E42)</f>
        <v/>
      </c>
      <c r="C32" s="15" t="str">
        <f>IF(選手登録!F42="","",選手登録!F42)</f>
        <v/>
      </c>
      <c r="D32" s="15" t="str">
        <f>IF(選手登録!G42="","",選手登録!G42)</f>
        <v/>
      </c>
      <c r="E32" s="13" t="str">
        <f>IF(選手登録!H42="","",選手登録!H42)</f>
        <v/>
      </c>
      <c r="F32" s="14" t="str">
        <f>IF(選手登録!I42="","",選手登録!I42)</f>
        <v/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5">
        <f t="shared" si="0"/>
        <v>0</v>
      </c>
    </row>
    <row r="33" spans="1:19">
      <c r="A33">
        <f t="shared" si="1"/>
        <v>28</v>
      </c>
      <c r="B33" s="13" t="str">
        <f>IF(選手登録!E43="","",選手登録!E43)</f>
        <v/>
      </c>
      <c r="C33" s="15" t="str">
        <f>IF(選手登録!F43="","",選手登録!F43)</f>
        <v/>
      </c>
      <c r="D33" s="15" t="str">
        <f>IF(選手登録!G43="","",選手登録!G43)</f>
        <v/>
      </c>
      <c r="E33" s="13" t="str">
        <f>IF(選手登録!H43="","",選手登録!H43)</f>
        <v/>
      </c>
      <c r="F33" s="14" t="str">
        <f>IF(選手登録!I43="","",選手登録!I43)</f>
        <v/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5">
        <f t="shared" si="0"/>
        <v>0</v>
      </c>
    </row>
    <row r="34" spans="1:19">
      <c r="A34">
        <f t="shared" si="1"/>
        <v>29</v>
      </c>
      <c r="B34" s="13" t="str">
        <f>IF(選手登録!E44="","",選手登録!E44)</f>
        <v/>
      </c>
      <c r="C34" s="15" t="str">
        <f>IF(選手登録!F44="","",選手登録!F44)</f>
        <v/>
      </c>
      <c r="D34" s="15" t="str">
        <f>IF(選手登録!G44="","",選手登録!G44)</f>
        <v/>
      </c>
      <c r="E34" s="13" t="str">
        <f>IF(選手登録!H44="","",選手登録!H44)</f>
        <v/>
      </c>
      <c r="F34" s="14" t="str">
        <f>IF(選手登録!I44="","",選手登録!I44)</f>
        <v/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5">
        <f t="shared" si="0"/>
        <v>0</v>
      </c>
    </row>
    <row r="35" spans="1:19">
      <c r="A35">
        <f t="shared" si="1"/>
        <v>30</v>
      </c>
      <c r="B35" s="13" t="str">
        <f>IF(選手登録!E45="","",選手登録!E45)</f>
        <v/>
      </c>
      <c r="C35" s="15" t="str">
        <f>IF(選手登録!F45="","",選手登録!F45)</f>
        <v/>
      </c>
      <c r="D35" s="15" t="str">
        <f>IF(選手登録!G45="","",選手登録!G45)</f>
        <v/>
      </c>
      <c r="E35" s="13" t="str">
        <f>IF(選手登録!H45="","",選手登録!H45)</f>
        <v/>
      </c>
      <c r="F35" s="14" t="str">
        <f>IF(選手登録!I45="","",選手登録!I45)</f>
        <v/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5">
        <f t="shared" si="0"/>
        <v>0</v>
      </c>
    </row>
    <row r="36" spans="1:19">
      <c r="A36">
        <f t="shared" si="1"/>
        <v>31</v>
      </c>
      <c r="B36" s="13" t="str">
        <f>IF(選手登録!E46="","",選手登録!E46)</f>
        <v/>
      </c>
      <c r="C36" s="15" t="str">
        <f>IF(選手登録!F46="","",選手登録!F46)</f>
        <v/>
      </c>
      <c r="D36" s="15" t="str">
        <f>IF(選手登録!G46="","",選手登録!G46)</f>
        <v/>
      </c>
      <c r="E36" s="13" t="str">
        <f>IF(選手登録!H46="","",選手登録!H46)</f>
        <v/>
      </c>
      <c r="F36" s="14" t="str">
        <f>IF(選手登録!I46="","",選手登録!I46)</f>
        <v/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5">
        <f t="shared" si="0"/>
        <v>0</v>
      </c>
    </row>
    <row r="37" spans="1:19">
      <c r="A37">
        <f t="shared" si="1"/>
        <v>32</v>
      </c>
      <c r="B37" s="13" t="str">
        <f>IF(選手登録!E47="","",選手登録!E47)</f>
        <v/>
      </c>
      <c r="C37" s="15" t="str">
        <f>IF(選手登録!F47="","",選手登録!F47)</f>
        <v/>
      </c>
      <c r="D37" s="15" t="str">
        <f>IF(選手登録!G47="","",選手登録!G47)</f>
        <v/>
      </c>
      <c r="E37" s="13" t="str">
        <f>IF(選手登録!H47="","",選手登録!H47)</f>
        <v/>
      </c>
      <c r="F37" s="14" t="str">
        <f>IF(選手登録!I47="","",選手登録!I47)</f>
        <v/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5">
        <f t="shared" si="0"/>
        <v>0</v>
      </c>
    </row>
    <row r="38" spans="1:19">
      <c r="A38">
        <f t="shared" si="1"/>
        <v>33</v>
      </c>
      <c r="B38" s="13" t="str">
        <f>IF(選手登録!E48="","",選手登録!E48)</f>
        <v/>
      </c>
      <c r="C38" s="15" t="str">
        <f>IF(選手登録!F48="","",選手登録!F48)</f>
        <v/>
      </c>
      <c r="D38" s="15" t="str">
        <f>IF(選手登録!G48="","",選手登録!G48)</f>
        <v/>
      </c>
      <c r="E38" s="13" t="str">
        <f>IF(選手登録!H48="","",選手登録!H48)</f>
        <v/>
      </c>
      <c r="F38" s="14" t="str">
        <f>IF(選手登録!I48="","",選手登録!I48)</f>
        <v/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5">
        <f t="shared" si="0"/>
        <v>0</v>
      </c>
    </row>
    <row r="39" spans="1:19">
      <c r="A39">
        <f t="shared" si="1"/>
        <v>34</v>
      </c>
      <c r="B39" s="13" t="str">
        <f>IF(選手登録!E49="","",選手登録!E49)</f>
        <v/>
      </c>
      <c r="C39" s="15" t="str">
        <f>IF(選手登録!F49="","",選手登録!F49)</f>
        <v/>
      </c>
      <c r="D39" s="15" t="str">
        <f>IF(選手登録!G49="","",選手登録!G49)</f>
        <v/>
      </c>
      <c r="E39" s="13" t="str">
        <f>IF(選手登録!H49="","",選手登録!H49)</f>
        <v/>
      </c>
      <c r="F39" s="14" t="str">
        <f>IF(選手登録!I49="","",選手登録!I49)</f>
        <v/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13"/>
      <c r="R39" s="113"/>
      <c r="S39" s="15">
        <f t="shared" si="0"/>
        <v>0</v>
      </c>
    </row>
    <row r="40" spans="1:19">
      <c r="A40">
        <f t="shared" si="1"/>
        <v>35</v>
      </c>
      <c r="B40" s="13" t="str">
        <f>IF(選手登録!E50="","",選手登録!E50)</f>
        <v/>
      </c>
      <c r="C40" s="15" t="str">
        <f>IF(選手登録!F50="","",選手登録!F50)</f>
        <v/>
      </c>
      <c r="D40" s="15" t="str">
        <f>IF(選手登録!G50="","",選手登録!G50)</f>
        <v/>
      </c>
      <c r="E40" s="13" t="str">
        <f>IF(選手登録!H50="","",選手登録!H50)</f>
        <v/>
      </c>
      <c r="F40" s="14" t="str">
        <f>IF(選手登録!I50="","",選手登録!I50)</f>
        <v/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13"/>
      <c r="R40" s="113"/>
      <c r="S40" s="15">
        <f t="shared" si="0"/>
        <v>0</v>
      </c>
    </row>
    <row r="41" spans="1:19">
      <c r="A41">
        <f t="shared" si="1"/>
        <v>36</v>
      </c>
      <c r="B41" s="13" t="str">
        <f>IF(選手登録!E51="","",選手登録!E51)</f>
        <v/>
      </c>
      <c r="C41" s="15" t="str">
        <f>IF(選手登録!F51="","",選手登録!F51)</f>
        <v/>
      </c>
      <c r="D41" s="15" t="str">
        <f>IF(選手登録!G51="","",選手登録!G51)</f>
        <v/>
      </c>
      <c r="E41" s="13" t="str">
        <f>IF(選手登録!H51="","",選手登録!H51)</f>
        <v/>
      </c>
      <c r="F41" s="14" t="str">
        <f>IF(選手登録!I51="","",選手登録!I51)</f>
        <v/>
      </c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13"/>
      <c r="R41" s="113"/>
      <c r="S41" s="15">
        <f t="shared" si="0"/>
        <v>0</v>
      </c>
    </row>
    <row r="42" spans="1:19">
      <c r="A42">
        <f t="shared" si="1"/>
        <v>37</v>
      </c>
      <c r="B42" s="13" t="str">
        <f>IF(選手登録!E52="","",選手登録!E52)</f>
        <v/>
      </c>
      <c r="C42" s="15" t="str">
        <f>IF(選手登録!F52="","",選手登録!F52)</f>
        <v/>
      </c>
      <c r="D42" s="15" t="str">
        <f>IF(選手登録!G52="","",選手登録!G52)</f>
        <v/>
      </c>
      <c r="E42" s="13" t="str">
        <f>IF(選手登録!H52="","",選手登録!H52)</f>
        <v/>
      </c>
      <c r="F42" s="14" t="str">
        <f>IF(選手登録!I52="","",選手登録!I52)</f>
        <v/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13"/>
      <c r="R42" s="113"/>
      <c r="S42" s="15">
        <f t="shared" si="0"/>
        <v>0</v>
      </c>
    </row>
    <row r="43" spans="1:19">
      <c r="A43">
        <f t="shared" si="1"/>
        <v>38</v>
      </c>
      <c r="B43" s="13" t="str">
        <f>IF(選手登録!E53="","",選手登録!E53)</f>
        <v/>
      </c>
      <c r="C43" s="15" t="str">
        <f>IF(選手登録!F53="","",選手登録!F53)</f>
        <v/>
      </c>
      <c r="D43" s="15" t="str">
        <f>IF(選手登録!G53="","",選手登録!G53)</f>
        <v/>
      </c>
      <c r="E43" s="13" t="str">
        <f>IF(選手登録!H53="","",選手登録!H53)</f>
        <v/>
      </c>
      <c r="F43" s="14" t="str">
        <f>IF(選手登録!I53="","",選手登録!I53)</f>
        <v/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13"/>
      <c r="R43" s="113"/>
      <c r="S43" s="15">
        <f t="shared" si="0"/>
        <v>0</v>
      </c>
    </row>
    <row r="44" spans="1:19">
      <c r="A44">
        <f t="shared" si="1"/>
        <v>39</v>
      </c>
      <c r="B44" s="13" t="str">
        <f>IF(選手登録!E54="","",選手登録!E54)</f>
        <v/>
      </c>
      <c r="C44" s="15" t="str">
        <f>IF(選手登録!F54="","",選手登録!F54)</f>
        <v/>
      </c>
      <c r="D44" s="15" t="str">
        <f>IF(選手登録!G54="","",選手登録!G54)</f>
        <v/>
      </c>
      <c r="E44" s="13" t="str">
        <f>IF(選手登録!H54="","",選手登録!H54)</f>
        <v/>
      </c>
      <c r="F44" s="14" t="str">
        <f>IF(選手登録!I54="","",選手登録!I54)</f>
        <v/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3"/>
      <c r="R44" s="113"/>
      <c r="S44" s="15">
        <f t="shared" si="0"/>
        <v>0</v>
      </c>
    </row>
    <row r="45" spans="1:19">
      <c r="A45">
        <f t="shared" si="1"/>
        <v>40</v>
      </c>
      <c r="B45" s="13" t="str">
        <f>IF(選手登録!E55="","",選手登録!E55)</f>
        <v/>
      </c>
      <c r="C45" s="15" t="str">
        <f>IF(選手登録!F55="","",選手登録!F55)</f>
        <v/>
      </c>
      <c r="D45" s="15" t="str">
        <f>IF(選手登録!G55="","",選手登録!G55)</f>
        <v/>
      </c>
      <c r="E45" s="13" t="str">
        <f>IF(選手登録!H55="","",選手登録!H55)</f>
        <v/>
      </c>
      <c r="F45" s="14" t="str">
        <f>IF(選手登録!I55="","",選手登録!I55)</f>
        <v/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5">
        <f t="shared" si="0"/>
        <v>0</v>
      </c>
    </row>
    <row r="46" spans="1:19">
      <c r="A46">
        <f t="shared" si="1"/>
        <v>41</v>
      </c>
      <c r="B46" s="13" t="str">
        <f>IF(選手登録!E56="","",選手登録!E56)</f>
        <v/>
      </c>
      <c r="C46" s="15" t="str">
        <f>IF(選手登録!F56="","",選手登録!F56)</f>
        <v/>
      </c>
      <c r="D46" s="15" t="str">
        <f>IF(選手登録!G56="","",選手登録!G56)</f>
        <v/>
      </c>
      <c r="E46" s="13" t="str">
        <f>IF(選手登録!H56="","",選手登録!H56)</f>
        <v/>
      </c>
      <c r="F46" s="14" t="str">
        <f>IF(選手登録!I56="","",選手登録!I56)</f>
        <v/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5">
        <f t="shared" si="0"/>
        <v>0</v>
      </c>
    </row>
    <row r="47" spans="1:19">
      <c r="A47">
        <f t="shared" si="1"/>
        <v>42</v>
      </c>
      <c r="B47" s="13" t="str">
        <f>IF(選手登録!E57="","",選手登録!E57)</f>
        <v/>
      </c>
      <c r="C47" s="15" t="str">
        <f>IF(選手登録!F57="","",選手登録!F57)</f>
        <v/>
      </c>
      <c r="D47" s="15" t="str">
        <f>IF(選手登録!G57="","",選手登録!G57)</f>
        <v/>
      </c>
      <c r="E47" s="13" t="str">
        <f>IF(選手登録!H57="","",選手登録!H57)</f>
        <v/>
      </c>
      <c r="F47" s="14" t="str">
        <f>IF(選手登録!I57="","",選手登録!I57)</f>
        <v/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5">
        <f t="shared" si="0"/>
        <v>0</v>
      </c>
    </row>
    <row r="48" spans="1:19">
      <c r="A48">
        <f t="shared" si="1"/>
        <v>43</v>
      </c>
      <c r="B48" s="13" t="str">
        <f>IF(選手登録!E58="","",選手登録!E58)</f>
        <v/>
      </c>
      <c r="C48" s="15" t="str">
        <f>IF(選手登録!F58="","",選手登録!F58)</f>
        <v/>
      </c>
      <c r="D48" s="15" t="str">
        <f>IF(選手登録!G58="","",選手登録!G58)</f>
        <v/>
      </c>
      <c r="E48" s="13" t="str">
        <f>IF(選手登録!H58="","",選手登録!H58)</f>
        <v/>
      </c>
      <c r="F48" s="14" t="str">
        <f>IF(選手登録!I58="","",選手登録!I58)</f>
        <v/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13"/>
      <c r="R48" s="113"/>
      <c r="S48" s="15">
        <f t="shared" si="0"/>
        <v>0</v>
      </c>
    </row>
    <row r="49" spans="1:19">
      <c r="A49">
        <f t="shared" si="1"/>
        <v>44</v>
      </c>
      <c r="B49" s="13" t="str">
        <f>IF(選手登録!E59="","",選手登録!E59)</f>
        <v/>
      </c>
      <c r="C49" s="15" t="str">
        <f>IF(選手登録!F59="","",選手登録!F59)</f>
        <v/>
      </c>
      <c r="D49" s="15" t="str">
        <f>IF(選手登録!G59="","",選手登録!G59)</f>
        <v/>
      </c>
      <c r="E49" s="13" t="str">
        <f>IF(選手登録!H59="","",選手登録!H59)</f>
        <v/>
      </c>
      <c r="F49" s="14" t="str">
        <f>IF(選手登録!I59="","",選手登録!I59)</f>
        <v/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13"/>
      <c r="R49" s="113"/>
      <c r="S49" s="15">
        <f t="shared" si="0"/>
        <v>0</v>
      </c>
    </row>
    <row r="50" spans="1:19">
      <c r="A50">
        <f t="shared" si="1"/>
        <v>45</v>
      </c>
      <c r="B50" s="13" t="str">
        <f>IF(選手登録!E60="","",選手登録!E60)</f>
        <v/>
      </c>
      <c r="C50" s="15" t="str">
        <f>IF(選手登録!F60="","",選手登録!F60)</f>
        <v/>
      </c>
      <c r="D50" s="15" t="str">
        <f>IF(選手登録!G60="","",選手登録!G60)</f>
        <v/>
      </c>
      <c r="E50" s="13" t="str">
        <f>IF(選手登録!H60="","",選手登録!H60)</f>
        <v/>
      </c>
      <c r="F50" s="14" t="str">
        <f>IF(選手登録!I60="","",選手登録!I60)</f>
        <v/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5">
        <f t="shared" si="0"/>
        <v>0</v>
      </c>
    </row>
    <row r="51" spans="1:19">
      <c r="A51">
        <f t="shared" si="1"/>
        <v>46</v>
      </c>
      <c r="B51" s="13" t="str">
        <f>IF(選手登録!E61="","",選手登録!E61)</f>
        <v/>
      </c>
      <c r="C51" s="15" t="str">
        <f>IF(選手登録!F61="","",選手登録!F61)</f>
        <v/>
      </c>
      <c r="D51" s="15" t="str">
        <f>IF(選手登録!G61="","",選手登録!G61)</f>
        <v/>
      </c>
      <c r="E51" s="13" t="str">
        <f>IF(選手登録!H61="","",選手登録!H61)</f>
        <v/>
      </c>
      <c r="F51" s="14" t="str">
        <f>IF(選手登録!I61="","",選手登録!I61)</f>
        <v/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13"/>
      <c r="R51" s="113"/>
      <c r="S51" s="15">
        <f t="shared" si="0"/>
        <v>0</v>
      </c>
    </row>
    <row r="52" spans="1:19">
      <c r="A52">
        <f t="shared" si="1"/>
        <v>47</v>
      </c>
      <c r="B52" s="13" t="str">
        <f>IF(選手登録!E62="","",選手登録!E62)</f>
        <v/>
      </c>
      <c r="C52" s="15" t="str">
        <f>IF(選手登録!F62="","",選手登録!F62)</f>
        <v/>
      </c>
      <c r="D52" s="15" t="str">
        <f>IF(選手登録!G62="","",選手登録!G62)</f>
        <v/>
      </c>
      <c r="E52" s="13" t="str">
        <f>IF(選手登録!H62="","",選手登録!H62)</f>
        <v/>
      </c>
      <c r="F52" s="14" t="str">
        <f>IF(選手登録!I62="","",選手登録!I62)</f>
        <v/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13"/>
      <c r="R52" s="113"/>
      <c r="S52" s="15">
        <f t="shared" si="0"/>
        <v>0</v>
      </c>
    </row>
    <row r="53" spans="1:19">
      <c r="A53">
        <f t="shared" si="1"/>
        <v>48</v>
      </c>
      <c r="B53" s="13" t="str">
        <f>IF(選手登録!E63="","",選手登録!E63)</f>
        <v/>
      </c>
      <c r="C53" s="15" t="str">
        <f>IF(選手登録!F63="","",選手登録!F63)</f>
        <v/>
      </c>
      <c r="D53" s="15" t="str">
        <f>IF(選手登録!G63="","",選手登録!G63)</f>
        <v/>
      </c>
      <c r="E53" s="13" t="str">
        <f>IF(選手登録!H63="","",選手登録!H63)</f>
        <v/>
      </c>
      <c r="F53" s="14" t="str">
        <f>IF(選手登録!I63="","",選手登録!I63)</f>
        <v/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13"/>
      <c r="R53" s="113"/>
      <c r="S53" s="15">
        <f t="shared" si="0"/>
        <v>0</v>
      </c>
    </row>
    <row r="54" spans="1:19">
      <c r="A54">
        <f t="shared" si="1"/>
        <v>49</v>
      </c>
      <c r="B54" s="13" t="str">
        <f>IF(選手登録!E64="","",選手登録!E64)</f>
        <v/>
      </c>
      <c r="C54" s="15" t="str">
        <f>IF(選手登録!F64="","",選手登録!F64)</f>
        <v/>
      </c>
      <c r="D54" s="15" t="str">
        <f>IF(選手登録!G64="","",選手登録!G64)</f>
        <v/>
      </c>
      <c r="E54" s="13" t="str">
        <f>IF(選手登録!H64="","",選手登録!H64)</f>
        <v/>
      </c>
      <c r="F54" s="14" t="str">
        <f>IF(選手登録!I64="","",選手登録!I64)</f>
        <v/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13"/>
      <c r="R54" s="113"/>
      <c r="S54" s="15">
        <f t="shared" si="0"/>
        <v>0</v>
      </c>
    </row>
    <row r="55" spans="1:19">
      <c r="A55">
        <f t="shared" si="1"/>
        <v>50</v>
      </c>
      <c r="B55" s="13" t="str">
        <f>IF(選手登録!E65="","",選手登録!E65)</f>
        <v/>
      </c>
      <c r="C55" s="15" t="str">
        <f>IF(選手登録!F65="","",選手登録!F65)</f>
        <v/>
      </c>
      <c r="D55" s="15" t="str">
        <f>IF(選手登録!G65="","",選手登録!G65)</f>
        <v/>
      </c>
      <c r="E55" s="13" t="str">
        <f>IF(選手登録!H65="","",選手登録!H65)</f>
        <v/>
      </c>
      <c r="F55" s="14" t="str">
        <f>IF(選手登録!I65="","",選手登録!I65)</f>
        <v/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13"/>
      <c r="R55" s="113"/>
      <c r="S55" s="15">
        <f t="shared" si="0"/>
        <v>0</v>
      </c>
    </row>
    <row r="56" spans="1:19">
      <c r="A56">
        <f t="shared" si="1"/>
        <v>51</v>
      </c>
      <c r="B56" s="13" t="str">
        <f>IF(選手登録!E66="","",選手登録!E66)</f>
        <v/>
      </c>
      <c r="C56" s="15" t="str">
        <f>IF(選手登録!F66="","",選手登録!F66)</f>
        <v/>
      </c>
      <c r="D56" s="15" t="str">
        <f>IF(選手登録!G66="","",選手登録!G66)</f>
        <v/>
      </c>
      <c r="E56" s="13" t="str">
        <f>IF(選手登録!H66="","",選手登録!H66)</f>
        <v/>
      </c>
      <c r="F56" s="104" t="str">
        <f>IF(選手登録!I66="","",選手登録!I66)</f>
        <v/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13"/>
      <c r="R56" s="113"/>
      <c r="S56" s="15">
        <f t="shared" ref="S56:S74" si="2">COUNTA(G56:R56)</f>
        <v>0</v>
      </c>
    </row>
    <row r="57" spans="1:19">
      <c r="A57">
        <f t="shared" si="1"/>
        <v>52</v>
      </c>
      <c r="B57" s="13" t="str">
        <f>IF(選手登録!E67="","",選手登録!E67)</f>
        <v/>
      </c>
      <c r="C57" s="15" t="str">
        <f>IF(選手登録!F67="","",選手登録!F67)</f>
        <v/>
      </c>
      <c r="D57" s="15" t="str">
        <f>IF(選手登録!G67="","",選手登録!G67)</f>
        <v/>
      </c>
      <c r="E57" s="13" t="str">
        <f>IF(選手登録!H67="","",選手登録!H67)</f>
        <v/>
      </c>
      <c r="F57" s="104" t="str">
        <f>IF(選手登録!I67="","",選手登録!I67)</f>
        <v/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13"/>
      <c r="R57" s="113"/>
      <c r="S57" s="15">
        <f t="shared" si="2"/>
        <v>0</v>
      </c>
    </row>
    <row r="58" spans="1:19">
      <c r="A58">
        <f t="shared" si="1"/>
        <v>53</v>
      </c>
      <c r="B58" s="13" t="str">
        <f>IF(選手登録!E68="","",選手登録!E68)</f>
        <v/>
      </c>
      <c r="C58" s="15" t="str">
        <f>IF(選手登録!F68="","",選手登録!F68)</f>
        <v/>
      </c>
      <c r="D58" s="15" t="str">
        <f>IF(選手登録!G68="","",選手登録!G68)</f>
        <v/>
      </c>
      <c r="E58" s="13" t="str">
        <f>IF(選手登録!H68="","",選手登録!H68)</f>
        <v/>
      </c>
      <c r="F58" s="104" t="str">
        <f>IF(選手登録!I68="","",選手登録!I68)</f>
        <v/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13"/>
      <c r="R58" s="113"/>
      <c r="S58" s="15">
        <f t="shared" si="2"/>
        <v>0</v>
      </c>
    </row>
    <row r="59" spans="1:19">
      <c r="A59">
        <f t="shared" si="1"/>
        <v>54</v>
      </c>
      <c r="B59" s="13" t="str">
        <f>IF(選手登録!E69="","",選手登録!E69)</f>
        <v/>
      </c>
      <c r="C59" s="15" t="str">
        <f>IF(選手登録!F69="","",選手登録!F69)</f>
        <v/>
      </c>
      <c r="D59" s="15" t="str">
        <f>IF(選手登録!G69="","",選手登録!G69)</f>
        <v/>
      </c>
      <c r="E59" s="13" t="str">
        <f>IF(選手登録!H69="","",選手登録!H69)</f>
        <v/>
      </c>
      <c r="F59" s="104" t="str">
        <f>IF(選手登録!I69="","",選手登録!I69)</f>
        <v/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5">
        <f t="shared" si="2"/>
        <v>0</v>
      </c>
    </row>
    <row r="60" spans="1:19">
      <c r="A60">
        <f t="shared" si="1"/>
        <v>55</v>
      </c>
      <c r="B60" s="13" t="str">
        <f>IF(選手登録!E70="","",選手登録!E70)</f>
        <v/>
      </c>
      <c r="C60" s="15" t="str">
        <f>IF(選手登録!F70="","",選手登録!F70)</f>
        <v/>
      </c>
      <c r="D60" s="15" t="str">
        <f>IF(選手登録!G70="","",選手登録!G70)</f>
        <v/>
      </c>
      <c r="E60" s="13" t="str">
        <f>IF(選手登録!H70="","",選手登録!H70)</f>
        <v/>
      </c>
      <c r="F60" s="104" t="str">
        <f>IF(選手登録!I70="","",選手登録!I70)</f>
        <v/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13"/>
      <c r="R60" s="113"/>
      <c r="S60" s="15">
        <f t="shared" si="2"/>
        <v>0</v>
      </c>
    </row>
    <row r="61" spans="1:19">
      <c r="A61">
        <f t="shared" si="1"/>
        <v>56</v>
      </c>
      <c r="B61" s="13" t="str">
        <f>IF(選手登録!E71="","",選手登録!E71)</f>
        <v/>
      </c>
      <c r="C61" s="15" t="str">
        <f>IF(選手登録!F71="","",選手登録!F71)</f>
        <v/>
      </c>
      <c r="D61" s="15" t="str">
        <f>IF(選手登録!G71="","",選手登録!G71)</f>
        <v/>
      </c>
      <c r="E61" s="13" t="str">
        <f>IF(選手登録!H71="","",選手登録!H71)</f>
        <v/>
      </c>
      <c r="F61" s="104" t="str">
        <f>IF(選手登録!I71="","",選手登録!I71)</f>
        <v/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13"/>
      <c r="R61" s="113"/>
      <c r="S61" s="15">
        <f t="shared" si="2"/>
        <v>0</v>
      </c>
    </row>
    <row r="62" spans="1:19">
      <c r="A62">
        <f t="shared" si="1"/>
        <v>57</v>
      </c>
      <c r="B62" s="13" t="str">
        <f>IF(選手登録!E72="","",選手登録!E72)</f>
        <v/>
      </c>
      <c r="C62" s="15" t="str">
        <f>IF(選手登録!F72="","",選手登録!F72)</f>
        <v/>
      </c>
      <c r="D62" s="15" t="str">
        <f>IF(選手登録!G72="","",選手登録!G72)</f>
        <v/>
      </c>
      <c r="E62" s="13" t="str">
        <f>IF(選手登録!H72="","",選手登録!H72)</f>
        <v/>
      </c>
      <c r="F62" s="104" t="str">
        <f>IF(選手登録!I72="","",選手登録!I72)</f>
        <v/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5">
        <f t="shared" si="2"/>
        <v>0</v>
      </c>
    </row>
    <row r="63" spans="1:19">
      <c r="A63">
        <f t="shared" si="1"/>
        <v>58</v>
      </c>
      <c r="B63" s="13" t="str">
        <f>IF(選手登録!E73="","",選手登録!E73)</f>
        <v/>
      </c>
      <c r="C63" s="15" t="str">
        <f>IF(選手登録!F73="","",選手登録!F73)</f>
        <v/>
      </c>
      <c r="D63" s="15" t="str">
        <f>IF(選手登録!G73="","",選手登録!G73)</f>
        <v/>
      </c>
      <c r="E63" s="13" t="str">
        <f>IF(選手登録!H73="","",選手登録!H73)</f>
        <v/>
      </c>
      <c r="F63" s="104" t="str">
        <f>IF(選手登録!I73="","",選手登録!I73)</f>
        <v/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5">
        <f t="shared" si="2"/>
        <v>0</v>
      </c>
    </row>
    <row r="64" spans="1:19">
      <c r="A64">
        <f t="shared" si="1"/>
        <v>59</v>
      </c>
      <c r="B64" s="13" t="str">
        <f>IF(選手登録!E74="","",選手登録!E74)</f>
        <v/>
      </c>
      <c r="C64" s="15" t="str">
        <f>IF(選手登録!F74="","",選手登録!F74)</f>
        <v/>
      </c>
      <c r="D64" s="15" t="str">
        <f>IF(選手登録!G74="","",選手登録!G74)</f>
        <v/>
      </c>
      <c r="E64" s="13" t="str">
        <f>IF(選手登録!H74="","",選手登録!H74)</f>
        <v/>
      </c>
      <c r="F64" s="104" t="str">
        <f>IF(選手登録!I74="","",選手登録!I74)</f>
        <v/>
      </c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13"/>
      <c r="R64" s="113"/>
      <c r="S64" s="15">
        <f t="shared" si="2"/>
        <v>0</v>
      </c>
    </row>
    <row r="65" spans="1:19">
      <c r="A65">
        <f t="shared" si="1"/>
        <v>60</v>
      </c>
      <c r="B65" s="13" t="str">
        <f>IF(選手登録!E75="","",選手登録!E75)</f>
        <v/>
      </c>
      <c r="C65" s="15" t="str">
        <f>IF(選手登録!F75="","",選手登録!F75)</f>
        <v/>
      </c>
      <c r="D65" s="15" t="str">
        <f>IF(選手登録!G75="","",選手登録!G75)</f>
        <v/>
      </c>
      <c r="E65" s="13" t="str">
        <f>IF(選手登録!H75="","",選手登録!H75)</f>
        <v/>
      </c>
      <c r="F65" s="104" t="str">
        <f>IF(選手登録!I75="","",選手登録!I75)</f>
        <v/>
      </c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5">
        <f t="shared" si="2"/>
        <v>0</v>
      </c>
    </row>
    <row r="66" spans="1:19">
      <c r="A66">
        <f t="shared" si="1"/>
        <v>61</v>
      </c>
      <c r="B66" s="13" t="str">
        <f>IF(選手登録!E76="","",選手登録!E76)</f>
        <v/>
      </c>
      <c r="C66" s="15" t="str">
        <f>IF(選手登録!F76="","",選手登録!F76)</f>
        <v/>
      </c>
      <c r="D66" s="15" t="str">
        <f>IF(選手登録!G76="","",選手登録!G76)</f>
        <v/>
      </c>
      <c r="E66" s="13" t="str">
        <f>IF(選手登録!H76="","",選手登録!H76)</f>
        <v/>
      </c>
      <c r="F66" s="104" t="str">
        <f>IF(選手登録!I76="","",選手登録!I76)</f>
        <v/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5">
        <f t="shared" si="2"/>
        <v>0</v>
      </c>
    </row>
    <row r="67" spans="1:19">
      <c r="A67">
        <f t="shared" si="1"/>
        <v>62</v>
      </c>
      <c r="B67" s="13" t="str">
        <f>IF(選手登録!E77="","",選手登録!E77)</f>
        <v/>
      </c>
      <c r="C67" s="15" t="str">
        <f>IF(選手登録!F77="","",選手登録!F77)</f>
        <v/>
      </c>
      <c r="D67" s="15" t="str">
        <f>IF(選手登録!G77="","",選手登録!G77)</f>
        <v/>
      </c>
      <c r="E67" s="13" t="str">
        <f>IF(選手登録!H77="","",選手登録!H77)</f>
        <v/>
      </c>
      <c r="F67" s="104" t="str">
        <f>IF(選手登録!I77="","",選手登録!I77)</f>
        <v/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5">
        <f t="shared" si="2"/>
        <v>0</v>
      </c>
    </row>
    <row r="68" spans="1:19">
      <c r="A68">
        <f t="shared" si="1"/>
        <v>63</v>
      </c>
      <c r="B68" s="13" t="str">
        <f>IF(選手登録!E78="","",選手登録!E78)</f>
        <v/>
      </c>
      <c r="C68" s="15" t="str">
        <f>IF(選手登録!F78="","",選手登録!F78)</f>
        <v/>
      </c>
      <c r="D68" s="15" t="str">
        <f>IF(選手登録!G78="","",選手登録!G78)</f>
        <v/>
      </c>
      <c r="E68" s="13" t="str">
        <f>IF(選手登録!H78="","",選手登録!H78)</f>
        <v/>
      </c>
      <c r="F68" s="104" t="str">
        <f>IF(選手登録!I78="","",選手登録!I78)</f>
        <v/>
      </c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5">
        <f t="shared" si="2"/>
        <v>0</v>
      </c>
    </row>
    <row r="69" spans="1:19">
      <c r="A69">
        <f t="shared" si="1"/>
        <v>64</v>
      </c>
      <c r="B69" s="13" t="str">
        <f>IF(選手登録!E79="","",選手登録!E79)</f>
        <v/>
      </c>
      <c r="C69" s="15" t="str">
        <f>IF(選手登録!F79="","",選手登録!F79)</f>
        <v/>
      </c>
      <c r="D69" s="15" t="str">
        <f>IF(選手登録!G79="","",選手登録!G79)</f>
        <v/>
      </c>
      <c r="E69" s="13" t="str">
        <f>IF(選手登録!H79="","",選手登録!H79)</f>
        <v/>
      </c>
      <c r="F69" s="104" t="str">
        <f>IF(選手登録!I79="","",選手登録!I79)</f>
        <v/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5">
        <f t="shared" si="2"/>
        <v>0</v>
      </c>
    </row>
    <row r="70" spans="1:19">
      <c r="A70">
        <f t="shared" si="1"/>
        <v>65</v>
      </c>
      <c r="B70" s="13" t="str">
        <f>IF(選手登録!E80="","",選手登録!E80)</f>
        <v/>
      </c>
      <c r="C70" s="15" t="str">
        <f>IF(選手登録!F80="","",選手登録!F80)</f>
        <v/>
      </c>
      <c r="D70" s="15" t="str">
        <f>IF(選手登録!G80="","",選手登録!G80)</f>
        <v/>
      </c>
      <c r="E70" s="13" t="str">
        <f>IF(選手登録!H80="","",選手登録!H80)</f>
        <v/>
      </c>
      <c r="F70" s="104" t="str">
        <f>IF(選手登録!I80="","",選手登録!I80)</f>
        <v/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5">
        <f t="shared" si="2"/>
        <v>0</v>
      </c>
    </row>
    <row r="71" spans="1:19">
      <c r="A71">
        <f t="shared" si="1"/>
        <v>66</v>
      </c>
      <c r="B71" s="13" t="str">
        <f>IF(選手登録!E81="","",選手登録!E81)</f>
        <v/>
      </c>
      <c r="C71" s="15" t="str">
        <f>IF(選手登録!F81="","",選手登録!F81)</f>
        <v/>
      </c>
      <c r="D71" s="15" t="str">
        <f>IF(選手登録!G81="","",選手登録!G81)</f>
        <v/>
      </c>
      <c r="E71" s="13" t="str">
        <f>IF(選手登録!H81="","",選手登録!H81)</f>
        <v/>
      </c>
      <c r="F71" s="104" t="str">
        <f>IF(選手登録!I81="","",選手登録!I81)</f>
        <v/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5">
        <f t="shared" si="2"/>
        <v>0</v>
      </c>
    </row>
    <row r="72" spans="1:19">
      <c r="A72">
        <f t="shared" ref="A72:A75" si="3">A71+1</f>
        <v>67</v>
      </c>
      <c r="B72" s="13" t="str">
        <f>IF(選手登録!E82="","",選手登録!E82)</f>
        <v/>
      </c>
      <c r="C72" s="15" t="str">
        <f>IF(選手登録!F82="","",選手登録!F82)</f>
        <v/>
      </c>
      <c r="D72" s="15" t="str">
        <f>IF(選手登録!G82="","",選手登録!G82)</f>
        <v/>
      </c>
      <c r="E72" s="13" t="str">
        <f>IF(選手登録!H82="","",選手登録!H82)</f>
        <v/>
      </c>
      <c r="F72" s="104" t="str">
        <f>IF(選手登録!I82="","",選手登録!I82)</f>
        <v/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5">
        <f t="shared" si="2"/>
        <v>0</v>
      </c>
    </row>
    <row r="73" spans="1:19">
      <c r="A73">
        <f t="shared" si="3"/>
        <v>68</v>
      </c>
      <c r="B73" s="13" t="str">
        <f>IF(選手登録!E83="","",選手登録!E83)</f>
        <v/>
      </c>
      <c r="C73" s="15" t="str">
        <f>IF(選手登録!F83="","",選手登録!F83)</f>
        <v/>
      </c>
      <c r="D73" s="15" t="str">
        <f>IF(選手登録!G83="","",選手登録!G83)</f>
        <v/>
      </c>
      <c r="E73" s="13" t="str">
        <f>IF(選手登録!H83="","",選手登録!H83)</f>
        <v/>
      </c>
      <c r="F73" s="104" t="str">
        <f>IF(選手登録!I83="","",選手登録!I83)</f>
        <v/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5">
        <f t="shared" si="2"/>
        <v>0</v>
      </c>
    </row>
    <row r="74" spans="1:19">
      <c r="A74">
        <f t="shared" si="3"/>
        <v>69</v>
      </c>
      <c r="B74" s="13" t="str">
        <f>IF(選手登録!E84="","",選手登録!E84)</f>
        <v/>
      </c>
      <c r="C74" s="15" t="str">
        <f>IF(選手登録!F84="","",選手登録!F84)</f>
        <v/>
      </c>
      <c r="D74" s="15" t="str">
        <f>IF(選手登録!G84="","",選手登録!G84)</f>
        <v/>
      </c>
      <c r="E74" s="13" t="str">
        <f>IF(選手登録!H84="","",選手登録!H84)</f>
        <v/>
      </c>
      <c r="F74" s="104" t="str">
        <f>IF(選手登録!I84="","",選手登録!I84)</f>
        <v/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5">
        <f t="shared" si="2"/>
        <v>0</v>
      </c>
    </row>
    <row r="75" spans="1:19">
      <c r="A75">
        <f t="shared" si="3"/>
        <v>70</v>
      </c>
      <c r="B75" s="13" t="str">
        <f>IF(選手登録!E85="","",選手登録!E85)</f>
        <v/>
      </c>
      <c r="C75" s="15" t="str">
        <f>IF(選手登録!F85="","",選手登録!F85)</f>
        <v/>
      </c>
      <c r="D75" s="15" t="str">
        <f>IF(選手登録!G85="","",選手登録!G85)</f>
        <v/>
      </c>
      <c r="E75" s="13" t="str">
        <f>IF(選手登録!H85="","",選手登録!H85)</f>
        <v/>
      </c>
      <c r="F75" s="104" t="str">
        <f>IF(選手登録!I85="","",選手登録!I85)</f>
        <v/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5">
        <f t="shared" ref="S75" si="4">COUNTA(G75:R75)</f>
        <v>0</v>
      </c>
    </row>
  </sheetData>
  <sheetProtection sheet="1" objects="1" scenarios="1"/>
  <mergeCells count="3">
    <mergeCell ref="G4:N4"/>
    <mergeCell ref="O4:R4"/>
    <mergeCell ref="S4:S5"/>
  </mergeCells>
  <phoneticPr fontId="1"/>
  <conditionalFormatting sqref="S6:S55">
    <cfRule type="cellIs" dxfId="22" priority="15" operator="greaterThan">
      <formula>2</formula>
    </cfRule>
  </conditionalFormatting>
  <conditionalFormatting sqref="H6:H55 K6:K55 M6:M55 Q6:Q55">
    <cfRule type="expression" dxfId="21" priority="14">
      <formula>$B$1=1</formula>
    </cfRule>
  </conditionalFormatting>
  <conditionalFormatting sqref="M6:M55">
    <cfRule type="expression" dxfId="20" priority="13">
      <formula>$B$1=2</formula>
    </cfRule>
  </conditionalFormatting>
  <conditionalFormatting sqref="I6:I55">
    <cfRule type="expression" dxfId="19" priority="11">
      <formula>$B$1=3</formula>
    </cfRule>
    <cfRule type="expression" dxfId="18" priority="12">
      <formula>$B$1=3</formula>
    </cfRule>
  </conditionalFormatting>
  <conditionalFormatting sqref="S56:S74">
    <cfRule type="cellIs" dxfId="17" priority="10" operator="greaterThan">
      <formula>2</formula>
    </cfRule>
  </conditionalFormatting>
  <conditionalFormatting sqref="H56:H74 K56:K74 M56:M74 Q56:Q74">
    <cfRule type="expression" dxfId="16" priority="9">
      <formula>$B$1=1</formula>
    </cfRule>
  </conditionalFormatting>
  <conditionalFormatting sqref="M56:M74">
    <cfRule type="expression" dxfId="15" priority="8">
      <formula>$B$1=2</formula>
    </cfRule>
  </conditionalFormatting>
  <conditionalFormatting sqref="I56:I74">
    <cfRule type="expression" dxfId="14" priority="6">
      <formula>$B$1=3</formula>
    </cfRule>
    <cfRule type="expression" dxfId="13" priority="7">
      <formula>$B$1=3</formula>
    </cfRule>
  </conditionalFormatting>
  <conditionalFormatting sqref="S75">
    <cfRule type="cellIs" dxfId="12" priority="5" operator="greaterThan">
      <formula>2</formula>
    </cfRule>
  </conditionalFormatting>
  <conditionalFormatting sqref="H75 K75 M75 Q75">
    <cfRule type="expression" dxfId="11" priority="4">
      <formula>$B$1=1</formula>
    </cfRule>
  </conditionalFormatting>
  <conditionalFormatting sqref="M75">
    <cfRule type="expression" dxfId="10" priority="3">
      <formula>$B$1=2</formula>
    </cfRule>
  </conditionalFormatting>
  <conditionalFormatting sqref="I75">
    <cfRule type="expression" dxfId="9" priority="1">
      <formula>$B$1=3</formula>
    </cfRule>
    <cfRule type="expression" dxfId="8" priority="2">
      <formula>$B$1=3</formula>
    </cfRule>
  </conditionalFormatting>
  <dataValidations disablePrompts="1" count="1">
    <dataValidation imeMode="halfKatakana" allowBlank="1" showInputMessage="1" showErrorMessage="1" sqref="D5"/>
  </dataValidations>
  <pageMargins left="0.70866141732283472" right="0.70866141732283472" top="0.74803149606299213" bottom="0.35433070866141736" header="0.31496062992125984" footer="0.31496062992125984"/>
  <pageSetup paperSize="9" scale="88" fitToHeight="0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75"/>
  <sheetViews>
    <sheetView workbookViewId="0">
      <pane xSplit="6" ySplit="5" topLeftCell="G6" activePane="bottomRight" state="frozen"/>
      <selection activeCell="G6" sqref="G6"/>
      <selection pane="topRight" activeCell="G6" sqref="G6"/>
      <selection pane="bottomLeft" activeCell="G6" sqref="G6"/>
      <selection pane="bottomRight" activeCell="G6" sqref="G6"/>
    </sheetView>
  </sheetViews>
  <sheetFormatPr defaultRowHeight="13.5"/>
  <cols>
    <col min="1" max="1" width="3.875" bestFit="1" customWidth="1"/>
    <col min="2" max="2" width="7.5" customWidth="1"/>
    <col min="3" max="4" width="13" customWidth="1"/>
    <col min="5" max="5" width="6" bestFit="1" customWidth="1"/>
    <col min="6" max="6" width="9.5" customWidth="1"/>
    <col min="7" max="16" width="7.375" customWidth="1"/>
    <col min="17" max="17" width="11.125" bestFit="1" customWidth="1"/>
  </cols>
  <sheetData>
    <row r="1" spans="1:36">
      <c r="A1" s="5" t="str">
        <f>選手登録!B1</f>
        <v>第</v>
      </c>
      <c r="B1" s="13">
        <f>選手登録!C1</f>
        <v>3</v>
      </c>
      <c r="C1" t="str">
        <f>選手登録!D1&amp;"　個人競技申し込み"</f>
        <v>回　河北郡市陸上競技記録会2019　個人競技申し込み</v>
      </c>
    </row>
    <row r="2" spans="1:36">
      <c r="B2" s="16" t="s">
        <v>60</v>
      </c>
      <c r="F2" s="1"/>
      <c r="G2" t="s">
        <v>3</v>
      </c>
      <c r="K2" s="34"/>
      <c r="L2" s="4" t="s">
        <v>70</v>
      </c>
      <c r="M2" s="3"/>
    </row>
    <row r="3" spans="1:36">
      <c r="B3" s="4" t="s">
        <v>61</v>
      </c>
      <c r="F3" s="15"/>
      <c r="G3" t="s">
        <v>59</v>
      </c>
      <c r="L3" s="4" t="s">
        <v>44</v>
      </c>
    </row>
    <row r="4" spans="1:36">
      <c r="B4" s="10" t="s">
        <v>10</v>
      </c>
      <c r="G4" s="146" t="s">
        <v>45</v>
      </c>
      <c r="H4" s="146"/>
      <c r="I4" s="146"/>
      <c r="J4" s="146"/>
      <c r="K4" s="146"/>
      <c r="L4" s="146"/>
      <c r="M4" s="147" t="s">
        <v>46</v>
      </c>
      <c r="N4" s="147"/>
      <c r="O4" s="147"/>
      <c r="P4" s="147"/>
      <c r="Q4" s="144" t="s">
        <v>47</v>
      </c>
    </row>
    <row r="5" spans="1:36" s="6" customFormat="1">
      <c r="A5" s="6" t="s">
        <v>14</v>
      </c>
      <c r="B5" s="9" t="s">
        <v>33</v>
      </c>
      <c r="C5" s="9" t="s">
        <v>11</v>
      </c>
      <c r="D5" s="9" t="s">
        <v>34</v>
      </c>
      <c r="E5" s="9" t="s">
        <v>13</v>
      </c>
      <c r="F5" s="9" t="s">
        <v>12</v>
      </c>
      <c r="G5" s="13" t="s">
        <v>15</v>
      </c>
      <c r="H5" s="13" t="s">
        <v>16</v>
      </c>
      <c r="I5" s="13" t="s">
        <v>18</v>
      </c>
      <c r="J5" s="13" t="s">
        <v>19</v>
      </c>
      <c r="K5" s="13" t="s">
        <v>20</v>
      </c>
      <c r="L5" s="13" t="s">
        <v>42</v>
      </c>
      <c r="M5" s="13" t="s">
        <v>27</v>
      </c>
      <c r="N5" s="13" t="s">
        <v>28</v>
      </c>
      <c r="O5" s="13" t="s">
        <v>29</v>
      </c>
      <c r="P5" s="13" t="s">
        <v>30</v>
      </c>
      <c r="Q5" s="14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</row>
    <row r="6" spans="1:36">
      <c r="A6">
        <v>1</v>
      </c>
      <c r="B6" s="13" t="str">
        <f>IF(選手登録!N16="","",選手登録!N16)</f>
        <v/>
      </c>
      <c r="C6" s="15" t="str">
        <f>IF(選手登録!O16="","",選手登録!O16)</f>
        <v/>
      </c>
      <c r="D6" s="15" t="str">
        <f>IF(選手登録!P16="","",選手登録!P16)</f>
        <v/>
      </c>
      <c r="E6" s="13" t="str">
        <f>IF(選手登録!Q16="","",選手登録!Q16)</f>
        <v/>
      </c>
      <c r="F6" s="14" t="str">
        <f>IF(選手登録!R16="","",選手登録!R16)</f>
        <v/>
      </c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5">
        <f t="shared" ref="Q6:Q37" si="0">COUNTA(G6:P6)</f>
        <v>0</v>
      </c>
      <c r="R6" t="s">
        <v>22</v>
      </c>
    </row>
    <row r="7" spans="1:36">
      <c r="A7">
        <f>A6+1</f>
        <v>2</v>
      </c>
      <c r="B7" s="13" t="str">
        <f>IF(選手登録!N17="","",選手登録!N17)</f>
        <v/>
      </c>
      <c r="C7" s="15" t="str">
        <f>IF(選手登録!O17="","",選手登録!O17)</f>
        <v/>
      </c>
      <c r="D7" s="15" t="str">
        <f>IF(選手登録!P17="","",選手登録!P17)</f>
        <v/>
      </c>
      <c r="E7" s="13" t="str">
        <f>IF(選手登録!Q17="","",選手登録!Q17)</f>
        <v/>
      </c>
      <c r="F7" s="14" t="str">
        <f>IF(選手登録!R17="","",選手登録!R17)</f>
        <v/>
      </c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5">
        <f t="shared" si="0"/>
        <v>0</v>
      </c>
      <c r="R7" t="s">
        <v>5</v>
      </c>
    </row>
    <row r="8" spans="1:36">
      <c r="A8">
        <f t="shared" ref="A8:A71" si="1">A7+1</f>
        <v>3</v>
      </c>
      <c r="B8" s="13" t="str">
        <f>IF(選手登録!N18="","",選手登録!N18)</f>
        <v/>
      </c>
      <c r="C8" s="15" t="str">
        <f>IF(選手登録!O18="","",選手登録!O18)</f>
        <v/>
      </c>
      <c r="D8" s="15" t="str">
        <f>IF(選手登録!P18="","",選手登録!P18)</f>
        <v/>
      </c>
      <c r="E8" s="13" t="str">
        <f>IF(選手登録!Q18="","",選手登録!Q18)</f>
        <v/>
      </c>
      <c r="F8" s="14" t="str">
        <f>IF(選手登録!R18="","",選手登録!R18)</f>
        <v/>
      </c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5">
        <f t="shared" si="0"/>
        <v>0</v>
      </c>
      <c r="R8" t="s">
        <v>23</v>
      </c>
    </row>
    <row r="9" spans="1:36">
      <c r="A9">
        <f t="shared" si="1"/>
        <v>4</v>
      </c>
      <c r="B9" s="13" t="str">
        <f>IF(選手登録!N19="","",選手登録!N19)</f>
        <v/>
      </c>
      <c r="C9" s="15" t="str">
        <f>IF(選手登録!O19="","",選手登録!O19)</f>
        <v/>
      </c>
      <c r="D9" s="15" t="str">
        <f>IF(選手登録!P19="","",選手登録!P19)</f>
        <v/>
      </c>
      <c r="E9" s="13" t="str">
        <f>IF(選手登録!Q19="","",選手登録!Q19)</f>
        <v/>
      </c>
      <c r="F9" s="14" t="str">
        <f>IF(選手登録!R19="","",選手登録!R19)</f>
        <v/>
      </c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5">
        <f t="shared" si="0"/>
        <v>0</v>
      </c>
      <c r="R9" t="s">
        <v>24</v>
      </c>
    </row>
    <row r="10" spans="1:36">
      <c r="A10">
        <f t="shared" si="1"/>
        <v>5</v>
      </c>
      <c r="B10" s="13" t="str">
        <f>IF(選手登録!N20="","",選手登録!N20)</f>
        <v/>
      </c>
      <c r="C10" s="15" t="str">
        <f>IF(選手登録!O20="","",選手登録!O20)</f>
        <v/>
      </c>
      <c r="D10" s="15" t="str">
        <f>IF(選手登録!P20="","",選手登録!P20)</f>
        <v/>
      </c>
      <c r="E10" s="13" t="str">
        <f>IF(選手登録!Q20="","",選手登録!Q20)</f>
        <v/>
      </c>
      <c r="F10" s="14" t="str">
        <f>IF(選手登録!R20="","",選手登録!R20)</f>
        <v/>
      </c>
      <c r="G10" s="113"/>
      <c r="H10" s="113"/>
      <c r="I10" s="113"/>
      <c r="J10" s="113"/>
      <c r="K10" s="113"/>
      <c r="L10" s="113"/>
      <c r="M10" s="113"/>
      <c r="N10" s="113"/>
      <c r="O10" s="113"/>
      <c r="P10" s="113"/>
      <c r="Q10" s="15">
        <f t="shared" si="0"/>
        <v>0</v>
      </c>
      <c r="R10" t="s">
        <v>51</v>
      </c>
    </row>
    <row r="11" spans="1:36">
      <c r="A11">
        <f t="shared" si="1"/>
        <v>6</v>
      </c>
      <c r="B11" s="13" t="str">
        <f>IF(選手登録!N21="","",選手登録!N21)</f>
        <v/>
      </c>
      <c r="C11" s="15" t="str">
        <f>IF(選手登録!O21="","",選手登録!O21)</f>
        <v/>
      </c>
      <c r="D11" s="15" t="str">
        <f>IF(選手登録!P21="","",選手登録!P21)</f>
        <v/>
      </c>
      <c r="E11" s="13" t="str">
        <f>IF(選手登録!Q21="","",選手登録!Q21)</f>
        <v/>
      </c>
      <c r="F11" s="14" t="str">
        <f>IF(選手登録!R21="","",選手登録!R21)</f>
        <v/>
      </c>
      <c r="G11" s="113"/>
      <c r="H11" s="113"/>
      <c r="I11" s="113"/>
      <c r="J11" s="113"/>
      <c r="K11" s="113"/>
      <c r="L11" s="113"/>
      <c r="M11" s="113"/>
      <c r="N11" s="113"/>
      <c r="O11" s="113"/>
      <c r="P11" s="113"/>
      <c r="Q11" s="15">
        <f t="shared" si="0"/>
        <v>0</v>
      </c>
      <c r="R11" t="s">
        <v>52</v>
      </c>
    </row>
    <row r="12" spans="1:36">
      <c r="A12">
        <f t="shared" si="1"/>
        <v>7</v>
      </c>
      <c r="B12" s="13" t="str">
        <f>IF(選手登録!N22="","",選手登録!N22)</f>
        <v/>
      </c>
      <c r="C12" s="15" t="str">
        <f>IF(選手登録!O22="","",選手登録!O22)</f>
        <v/>
      </c>
      <c r="D12" s="15" t="str">
        <f>IF(選手登録!P22="","",選手登録!P22)</f>
        <v/>
      </c>
      <c r="E12" s="13" t="str">
        <f>IF(選手登録!Q22="","",選手登録!Q22)</f>
        <v/>
      </c>
      <c r="F12" s="14" t="str">
        <f>IF(選手登録!R22="","",選手登録!R22)</f>
        <v/>
      </c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5">
        <f t="shared" si="0"/>
        <v>0</v>
      </c>
    </row>
    <row r="13" spans="1:36">
      <c r="A13">
        <f t="shared" si="1"/>
        <v>8</v>
      </c>
      <c r="B13" s="13" t="str">
        <f>IF(選手登録!N23="","",選手登録!N23)</f>
        <v/>
      </c>
      <c r="C13" s="15" t="str">
        <f>IF(選手登録!O23="","",選手登録!O23)</f>
        <v/>
      </c>
      <c r="D13" s="15" t="str">
        <f>IF(選手登録!P23="","",選手登録!P23)</f>
        <v/>
      </c>
      <c r="E13" s="13" t="str">
        <f>IF(選手登録!Q23="","",選手登録!Q23)</f>
        <v/>
      </c>
      <c r="F13" s="14" t="str">
        <f>IF(選手登録!R23="","",選手登録!R23)</f>
        <v/>
      </c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5">
        <f t="shared" si="0"/>
        <v>0</v>
      </c>
      <c r="R13" t="s">
        <v>25</v>
      </c>
    </row>
    <row r="14" spans="1:36">
      <c r="A14">
        <f t="shared" si="1"/>
        <v>9</v>
      </c>
      <c r="B14" s="13" t="str">
        <f>IF(選手登録!N24="","",選手登録!N24)</f>
        <v/>
      </c>
      <c r="C14" s="15" t="str">
        <f>IF(選手登録!O24="","",選手登録!O24)</f>
        <v/>
      </c>
      <c r="D14" s="15" t="str">
        <f>IF(選手登録!P24="","",選手登録!P24)</f>
        <v/>
      </c>
      <c r="E14" s="13" t="str">
        <f>IF(選手登録!Q24="","",選手登録!Q24)</f>
        <v/>
      </c>
      <c r="F14" s="14" t="str">
        <f>IF(選手登録!R24="","",選手登録!R24)</f>
        <v/>
      </c>
      <c r="G14" s="113"/>
      <c r="H14" s="113"/>
      <c r="I14" s="113"/>
      <c r="J14" s="113"/>
      <c r="K14" s="113"/>
      <c r="L14" s="113"/>
      <c r="M14" s="113"/>
      <c r="N14" s="113"/>
      <c r="O14" s="113"/>
      <c r="P14" s="113"/>
      <c r="Q14" s="15">
        <f t="shared" si="0"/>
        <v>0</v>
      </c>
      <c r="R14" t="s">
        <v>26</v>
      </c>
    </row>
    <row r="15" spans="1:36">
      <c r="A15">
        <f t="shared" si="1"/>
        <v>10</v>
      </c>
      <c r="B15" s="13" t="str">
        <f>IF(選手登録!N25="","",選手登録!N25)</f>
        <v/>
      </c>
      <c r="C15" s="15" t="str">
        <f>IF(選手登録!O25="","",選手登録!O25)</f>
        <v/>
      </c>
      <c r="D15" s="15" t="str">
        <f>IF(選手登録!P25="","",選手登録!P25)</f>
        <v/>
      </c>
      <c r="E15" s="13" t="str">
        <f>IF(選手登録!Q25="","",選手登録!Q25)</f>
        <v/>
      </c>
      <c r="F15" s="14" t="str">
        <f>IF(選手登録!R25="","",選手登録!R25)</f>
        <v/>
      </c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5">
        <f t="shared" si="0"/>
        <v>0</v>
      </c>
    </row>
    <row r="16" spans="1:36">
      <c r="A16">
        <f t="shared" si="1"/>
        <v>11</v>
      </c>
      <c r="B16" s="13" t="str">
        <f>IF(選手登録!N26="","",選手登録!N26)</f>
        <v/>
      </c>
      <c r="C16" s="15" t="str">
        <f>IF(選手登録!O26="","",選手登録!O26)</f>
        <v/>
      </c>
      <c r="D16" s="15" t="str">
        <f>IF(選手登録!P26="","",選手登録!P26)</f>
        <v/>
      </c>
      <c r="E16" s="13" t="str">
        <f>IF(選手登録!Q26="","",選手登録!Q26)</f>
        <v/>
      </c>
      <c r="F16" s="14" t="str">
        <f>IF(選手登録!R26="","",選手登録!R26)</f>
        <v/>
      </c>
      <c r="G16" s="113"/>
      <c r="H16" s="113"/>
      <c r="I16" s="113"/>
      <c r="J16" s="113"/>
      <c r="K16" s="113"/>
      <c r="L16" s="113"/>
      <c r="M16" s="113"/>
      <c r="N16" s="113"/>
      <c r="O16" s="113"/>
      <c r="P16" s="113"/>
      <c r="Q16" s="15">
        <f t="shared" si="0"/>
        <v>0</v>
      </c>
      <c r="R16" t="s">
        <v>48</v>
      </c>
    </row>
    <row r="17" spans="1:18">
      <c r="A17">
        <f t="shared" si="1"/>
        <v>12</v>
      </c>
      <c r="B17" s="13" t="str">
        <f>IF(選手登録!N27="","",選手登録!N27)</f>
        <v/>
      </c>
      <c r="C17" s="15" t="str">
        <f>IF(選手登録!O27="","",選手登録!O27)</f>
        <v/>
      </c>
      <c r="D17" s="15" t="str">
        <f>IF(選手登録!P27="","",選手登録!P27)</f>
        <v/>
      </c>
      <c r="E17" s="13" t="str">
        <f>IF(選手登録!Q27="","",選手登録!Q27)</f>
        <v/>
      </c>
      <c r="F17" s="14" t="str">
        <f>IF(選手登録!R27="","",選手登録!R27)</f>
        <v/>
      </c>
      <c r="G17" s="113"/>
      <c r="H17" s="113"/>
      <c r="I17" s="113"/>
      <c r="J17" s="113"/>
      <c r="K17" s="113"/>
      <c r="L17" s="113"/>
      <c r="M17" s="113"/>
      <c r="N17" s="113"/>
      <c r="O17" s="113"/>
      <c r="P17" s="113"/>
      <c r="Q17" s="15">
        <f t="shared" si="0"/>
        <v>0</v>
      </c>
      <c r="R17" t="s">
        <v>49</v>
      </c>
    </row>
    <row r="18" spans="1:18">
      <c r="A18">
        <f t="shared" si="1"/>
        <v>13</v>
      </c>
      <c r="B18" s="13" t="str">
        <f>IF(選手登録!N28="","",選手登録!N28)</f>
        <v/>
      </c>
      <c r="C18" s="15" t="str">
        <f>IF(選手登録!O28="","",選手登録!O28)</f>
        <v/>
      </c>
      <c r="D18" s="15" t="str">
        <f>IF(選手登録!P28="","",選手登録!P28)</f>
        <v/>
      </c>
      <c r="E18" s="13" t="str">
        <f>IF(選手登録!Q28="","",選手登録!Q28)</f>
        <v/>
      </c>
      <c r="F18" s="14" t="str">
        <f>IF(選手登録!R28="","",選手登録!R28)</f>
        <v/>
      </c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5">
        <f t="shared" si="0"/>
        <v>0</v>
      </c>
      <c r="R18" t="s">
        <v>50</v>
      </c>
    </row>
    <row r="19" spans="1:18">
      <c r="A19">
        <f t="shared" si="1"/>
        <v>14</v>
      </c>
      <c r="B19" s="13" t="str">
        <f>IF(選手登録!N29="","",選手登録!N29)</f>
        <v/>
      </c>
      <c r="C19" s="15" t="str">
        <f>IF(選手登録!O29="","",選手登録!O29)</f>
        <v/>
      </c>
      <c r="D19" s="15" t="str">
        <f>IF(選手登録!P29="","",選手登録!P29)</f>
        <v/>
      </c>
      <c r="E19" s="13" t="str">
        <f>IF(選手登録!Q29="","",選手登録!Q29)</f>
        <v/>
      </c>
      <c r="F19" s="14" t="str">
        <f>IF(選手登録!R29="","",選手登録!R29)</f>
        <v/>
      </c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5">
        <f t="shared" si="0"/>
        <v>0</v>
      </c>
    </row>
    <row r="20" spans="1:18">
      <c r="A20">
        <f t="shared" si="1"/>
        <v>15</v>
      </c>
      <c r="B20" s="13" t="str">
        <f>IF(選手登録!N30="","",選手登録!N30)</f>
        <v/>
      </c>
      <c r="C20" s="15" t="str">
        <f>IF(選手登録!O30="","",選手登録!O30)</f>
        <v/>
      </c>
      <c r="D20" s="15" t="str">
        <f>IF(選手登録!P30="","",選手登録!P30)</f>
        <v/>
      </c>
      <c r="E20" s="13" t="str">
        <f>IF(選手登録!Q30="","",選手登録!Q30)</f>
        <v/>
      </c>
      <c r="F20" s="14" t="str">
        <f>IF(選手登録!R30="","",選手登録!R30)</f>
        <v/>
      </c>
      <c r="G20" s="113"/>
      <c r="H20" s="113"/>
      <c r="I20" s="113"/>
      <c r="J20" s="113"/>
      <c r="K20" s="113"/>
      <c r="L20" s="113"/>
      <c r="M20" s="113"/>
      <c r="N20" s="113"/>
      <c r="O20" s="113"/>
      <c r="P20" s="113"/>
      <c r="Q20" s="15">
        <f t="shared" si="0"/>
        <v>0</v>
      </c>
    </row>
    <row r="21" spans="1:18">
      <c r="A21">
        <f t="shared" si="1"/>
        <v>16</v>
      </c>
      <c r="B21" s="13" t="str">
        <f>IF(選手登録!N31="","",選手登録!N31)</f>
        <v/>
      </c>
      <c r="C21" s="15" t="str">
        <f>IF(選手登録!O31="","",選手登録!O31)</f>
        <v/>
      </c>
      <c r="D21" s="15" t="str">
        <f>IF(選手登録!P31="","",選手登録!P31)</f>
        <v/>
      </c>
      <c r="E21" s="13" t="str">
        <f>IF(選手登録!Q31="","",選手登録!Q31)</f>
        <v/>
      </c>
      <c r="F21" s="14" t="str">
        <f>IF(選手登録!R31="","",選手登録!R31)</f>
        <v/>
      </c>
      <c r="G21" s="113"/>
      <c r="H21" s="113"/>
      <c r="I21" s="113"/>
      <c r="J21" s="113"/>
      <c r="K21" s="113"/>
      <c r="L21" s="113"/>
      <c r="M21" s="113"/>
      <c r="N21" s="113"/>
      <c r="O21" s="113"/>
      <c r="P21" s="113"/>
      <c r="Q21" s="15">
        <f t="shared" si="0"/>
        <v>0</v>
      </c>
    </row>
    <row r="22" spans="1:18">
      <c r="A22">
        <f t="shared" si="1"/>
        <v>17</v>
      </c>
      <c r="B22" s="13" t="str">
        <f>IF(選手登録!N32="","",選手登録!N32)</f>
        <v/>
      </c>
      <c r="C22" s="15" t="str">
        <f>IF(選手登録!O32="","",選手登録!O32)</f>
        <v/>
      </c>
      <c r="D22" s="15" t="str">
        <f>IF(選手登録!P32="","",選手登録!P32)</f>
        <v/>
      </c>
      <c r="E22" s="13" t="str">
        <f>IF(選手登録!Q32="","",選手登録!Q32)</f>
        <v/>
      </c>
      <c r="F22" s="14" t="str">
        <f>IF(選手登録!R32="","",選手登録!R32)</f>
        <v/>
      </c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5">
        <f t="shared" si="0"/>
        <v>0</v>
      </c>
    </row>
    <row r="23" spans="1:18">
      <c r="A23">
        <f t="shared" si="1"/>
        <v>18</v>
      </c>
      <c r="B23" s="13" t="str">
        <f>IF(選手登録!N33="","",選手登録!N33)</f>
        <v/>
      </c>
      <c r="C23" s="15" t="str">
        <f>IF(選手登録!O33="","",選手登録!O33)</f>
        <v/>
      </c>
      <c r="D23" s="15" t="str">
        <f>IF(選手登録!P33="","",選手登録!P33)</f>
        <v/>
      </c>
      <c r="E23" s="13" t="str">
        <f>IF(選手登録!Q33="","",選手登録!Q33)</f>
        <v/>
      </c>
      <c r="F23" s="14" t="str">
        <f>IF(選手登録!R33="","",選手登録!R33)</f>
        <v/>
      </c>
      <c r="G23" s="113"/>
      <c r="H23" s="113"/>
      <c r="I23" s="113"/>
      <c r="J23" s="113"/>
      <c r="K23" s="113"/>
      <c r="L23" s="113"/>
      <c r="M23" s="113"/>
      <c r="N23" s="113"/>
      <c r="O23" s="113"/>
      <c r="P23" s="113"/>
      <c r="Q23" s="15">
        <f t="shared" si="0"/>
        <v>0</v>
      </c>
    </row>
    <row r="24" spans="1:18">
      <c r="A24">
        <f t="shared" si="1"/>
        <v>19</v>
      </c>
      <c r="B24" s="13" t="str">
        <f>IF(選手登録!N34="","",選手登録!N34)</f>
        <v/>
      </c>
      <c r="C24" s="15" t="str">
        <f>IF(選手登録!O34="","",選手登録!O34)</f>
        <v/>
      </c>
      <c r="D24" s="15" t="str">
        <f>IF(選手登録!P34="","",選手登録!P34)</f>
        <v/>
      </c>
      <c r="E24" s="13" t="str">
        <f>IF(選手登録!Q34="","",選手登録!Q34)</f>
        <v/>
      </c>
      <c r="F24" s="14" t="str">
        <f>IF(選手登録!R34="","",選手登録!R34)</f>
        <v/>
      </c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5">
        <f t="shared" si="0"/>
        <v>0</v>
      </c>
    </row>
    <row r="25" spans="1:18">
      <c r="A25">
        <f t="shared" si="1"/>
        <v>20</v>
      </c>
      <c r="B25" s="13" t="str">
        <f>IF(選手登録!N35="","",選手登録!N35)</f>
        <v/>
      </c>
      <c r="C25" s="15" t="str">
        <f>IF(選手登録!O35="","",選手登録!O35)</f>
        <v/>
      </c>
      <c r="D25" s="15" t="str">
        <f>IF(選手登録!P35="","",選手登録!P35)</f>
        <v/>
      </c>
      <c r="E25" s="13" t="str">
        <f>IF(選手登録!Q35="","",選手登録!Q35)</f>
        <v/>
      </c>
      <c r="F25" s="14" t="str">
        <f>IF(選手登録!R35="","",選手登録!R35)</f>
        <v/>
      </c>
      <c r="G25" s="113"/>
      <c r="H25" s="113"/>
      <c r="I25" s="113"/>
      <c r="J25" s="113"/>
      <c r="K25" s="113"/>
      <c r="L25" s="113"/>
      <c r="M25" s="113"/>
      <c r="N25" s="113"/>
      <c r="O25" s="113"/>
      <c r="P25" s="113"/>
      <c r="Q25" s="15">
        <f t="shared" si="0"/>
        <v>0</v>
      </c>
    </row>
    <row r="26" spans="1:18">
      <c r="A26">
        <f t="shared" si="1"/>
        <v>21</v>
      </c>
      <c r="B26" s="13" t="str">
        <f>IF(選手登録!N36="","",選手登録!N36)</f>
        <v/>
      </c>
      <c r="C26" s="15" t="str">
        <f>IF(選手登録!O36="","",選手登録!O36)</f>
        <v/>
      </c>
      <c r="D26" s="15" t="str">
        <f>IF(選手登録!P36="","",選手登録!P36)</f>
        <v/>
      </c>
      <c r="E26" s="13" t="str">
        <f>IF(選手登録!Q36="","",選手登録!Q36)</f>
        <v/>
      </c>
      <c r="F26" s="14" t="str">
        <f>IF(選手登録!R36="","",選手登録!R36)</f>
        <v/>
      </c>
      <c r="G26" s="113"/>
      <c r="H26" s="113"/>
      <c r="I26" s="113"/>
      <c r="J26" s="113"/>
      <c r="K26" s="113"/>
      <c r="L26" s="113"/>
      <c r="M26" s="113"/>
      <c r="N26" s="113"/>
      <c r="O26" s="113"/>
      <c r="P26" s="113"/>
      <c r="Q26" s="15">
        <f t="shared" si="0"/>
        <v>0</v>
      </c>
    </row>
    <row r="27" spans="1:18">
      <c r="A27">
        <f t="shared" si="1"/>
        <v>22</v>
      </c>
      <c r="B27" s="13" t="str">
        <f>IF(選手登録!N37="","",選手登録!N37)</f>
        <v/>
      </c>
      <c r="C27" s="15" t="str">
        <f>IF(選手登録!O37="","",選手登録!O37)</f>
        <v/>
      </c>
      <c r="D27" s="15" t="str">
        <f>IF(選手登録!P37="","",選手登録!P37)</f>
        <v/>
      </c>
      <c r="E27" s="13" t="str">
        <f>IF(選手登録!Q37="","",選手登録!Q37)</f>
        <v/>
      </c>
      <c r="F27" s="14" t="str">
        <f>IF(選手登録!R37="","",選手登録!R37)</f>
        <v/>
      </c>
      <c r="G27" s="113"/>
      <c r="H27" s="113"/>
      <c r="I27" s="113"/>
      <c r="J27" s="113"/>
      <c r="K27" s="113"/>
      <c r="L27" s="113"/>
      <c r="M27" s="113"/>
      <c r="N27" s="113"/>
      <c r="O27" s="113"/>
      <c r="P27" s="113"/>
      <c r="Q27" s="15">
        <f t="shared" si="0"/>
        <v>0</v>
      </c>
    </row>
    <row r="28" spans="1:18">
      <c r="A28">
        <f t="shared" si="1"/>
        <v>23</v>
      </c>
      <c r="B28" s="13" t="str">
        <f>IF(選手登録!N38="","",選手登録!N38)</f>
        <v/>
      </c>
      <c r="C28" s="15" t="str">
        <f>IF(選手登録!O38="","",選手登録!O38)</f>
        <v/>
      </c>
      <c r="D28" s="15" t="str">
        <f>IF(選手登録!P38="","",選手登録!P38)</f>
        <v/>
      </c>
      <c r="E28" s="13" t="str">
        <f>IF(選手登録!Q38="","",選手登録!Q38)</f>
        <v/>
      </c>
      <c r="F28" s="14" t="str">
        <f>IF(選手登録!R38="","",選手登録!R38)</f>
        <v/>
      </c>
      <c r="G28" s="113"/>
      <c r="H28" s="113"/>
      <c r="I28" s="113"/>
      <c r="J28" s="113"/>
      <c r="K28" s="113"/>
      <c r="L28" s="113"/>
      <c r="M28" s="113"/>
      <c r="N28" s="113"/>
      <c r="O28" s="113"/>
      <c r="P28" s="113"/>
      <c r="Q28" s="15">
        <f t="shared" si="0"/>
        <v>0</v>
      </c>
    </row>
    <row r="29" spans="1:18">
      <c r="A29">
        <f t="shared" si="1"/>
        <v>24</v>
      </c>
      <c r="B29" s="13" t="str">
        <f>IF(選手登録!N39="","",選手登録!N39)</f>
        <v/>
      </c>
      <c r="C29" s="15" t="str">
        <f>IF(選手登録!O39="","",選手登録!O39)</f>
        <v/>
      </c>
      <c r="D29" s="15" t="str">
        <f>IF(選手登録!P39="","",選手登録!P39)</f>
        <v/>
      </c>
      <c r="E29" s="13" t="str">
        <f>IF(選手登録!Q39="","",選手登録!Q39)</f>
        <v/>
      </c>
      <c r="F29" s="14" t="str">
        <f>IF(選手登録!R39="","",選手登録!R39)</f>
        <v/>
      </c>
      <c r="G29" s="113"/>
      <c r="H29" s="113"/>
      <c r="I29" s="113"/>
      <c r="J29" s="113"/>
      <c r="K29" s="113"/>
      <c r="L29" s="113"/>
      <c r="M29" s="113"/>
      <c r="N29" s="113"/>
      <c r="O29" s="113"/>
      <c r="P29" s="113"/>
      <c r="Q29" s="15">
        <f t="shared" si="0"/>
        <v>0</v>
      </c>
    </row>
    <row r="30" spans="1:18">
      <c r="A30">
        <f t="shared" si="1"/>
        <v>25</v>
      </c>
      <c r="B30" s="13" t="str">
        <f>IF(選手登録!N40="","",選手登録!N40)</f>
        <v/>
      </c>
      <c r="C30" s="15" t="str">
        <f>IF(選手登録!O40="","",選手登録!O40)</f>
        <v/>
      </c>
      <c r="D30" s="15" t="str">
        <f>IF(選手登録!P40="","",選手登録!P40)</f>
        <v/>
      </c>
      <c r="E30" s="13" t="str">
        <f>IF(選手登録!Q40="","",選手登録!Q40)</f>
        <v/>
      </c>
      <c r="F30" s="14" t="str">
        <f>IF(選手登録!R40="","",選手登録!R40)</f>
        <v/>
      </c>
      <c r="G30" s="113"/>
      <c r="H30" s="113"/>
      <c r="I30" s="113"/>
      <c r="J30" s="113"/>
      <c r="K30" s="113"/>
      <c r="L30" s="113"/>
      <c r="M30" s="113"/>
      <c r="N30" s="113"/>
      <c r="O30" s="113"/>
      <c r="P30" s="113"/>
      <c r="Q30" s="15">
        <f t="shared" si="0"/>
        <v>0</v>
      </c>
    </row>
    <row r="31" spans="1:18">
      <c r="A31">
        <f t="shared" si="1"/>
        <v>26</v>
      </c>
      <c r="B31" s="13" t="str">
        <f>IF(選手登録!N41="","",選手登録!N41)</f>
        <v/>
      </c>
      <c r="C31" s="15" t="str">
        <f>IF(選手登録!O41="","",選手登録!O41)</f>
        <v/>
      </c>
      <c r="D31" s="15" t="str">
        <f>IF(選手登録!P41="","",選手登録!P41)</f>
        <v/>
      </c>
      <c r="E31" s="13" t="str">
        <f>IF(選手登録!Q41="","",選手登録!Q41)</f>
        <v/>
      </c>
      <c r="F31" s="14" t="str">
        <f>IF(選手登録!R41="","",選手登録!R41)</f>
        <v/>
      </c>
      <c r="G31" s="113"/>
      <c r="H31" s="113"/>
      <c r="I31" s="113"/>
      <c r="J31" s="113"/>
      <c r="K31" s="113"/>
      <c r="L31" s="113"/>
      <c r="M31" s="113"/>
      <c r="N31" s="113"/>
      <c r="O31" s="113"/>
      <c r="P31" s="113"/>
      <c r="Q31" s="15">
        <f t="shared" si="0"/>
        <v>0</v>
      </c>
    </row>
    <row r="32" spans="1:18">
      <c r="A32">
        <f t="shared" si="1"/>
        <v>27</v>
      </c>
      <c r="B32" s="13" t="str">
        <f>IF(選手登録!N42="","",選手登録!N42)</f>
        <v/>
      </c>
      <c r="C32" s="15" t="str">
        <f>IF(選手登録!O42="","",選手登録!O42)</f>
        <v/>
      </c>
      <c r="D32" s="15" t="str">
        <f>IF(選手登録!P42="","",選手登録!P42)</f>
        <v/>
      </c>
      <c r="E32" s="13" t="str">
        <f>IF(選手登録!Q42="","",選手登録!Q42)</f>
        <v/>
      </c>
      <c r="F32" s="14" t="str">
        <f>IF(選手登録!R42="","",選手登録!R42)</f>
        <v/>
      </c>
      <c r="G32" s="113"/>
      <c r="H32" s="113"/>
      <c r="I32" s="113"/>
      <c r="J32" s="113"/>
      <c r="K32" s="113"/>
      <c r="L32" s="113"/>
      <c r="M32" s="113"/>
      <c r="N32" s="113"/>
      <c r="O32" s="113"/>
      <c r="P32" s="113"/>
      <c r="Q32" s="15">
        <f t="shared" si="0"/>
        <v>0</v>
      </c>
    </row>
    <row r="33" spans="1:17">
      <c r="A33">
        <f t="shared" si="1"/>
        <v>28</v>
      </c>
      <c r="B33" s="13" t="str">
        <f>IF(選手登録!N43="","",選手登録!N43)</f>
        <v/>
      </c>
      <c r="C33" s="15" t="str">
        <f>IF(選手登録!O43="","",選手登録!O43)</f>
        <v/>
      </c>
      <c r="D33" s="15" t="str">
        <f>IF(選手登録!P43="","",選手登録!P43)</f>
        <v/>
      </c>
      <c r="E33" s="13" t="str">
        <f>IF(選手登録!Q43="","",選手登録!Q43)</f>
        <v/>
      </c>
      <c r="F33" s="14" t="str">
        <f>IF(選手登録!R43="","",選手登録!R43)</f>
        <v/>
      </c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5">
        <f t="shared" si="0"/>
        <v>0</v>
      </c>
    </row>
    <row r="34" spans="1:17">
      <c r="A34">
        <f t="shared" si="1"/>
        <v>29</v>
      </c>
      <c r="B34" s="13" t="str">
        <f>IF(選手登録!N44="","",選手登録!N44)</f>
        <v/>
      </c>
      <c r="C34" s="15" t="str">
        <f>IF(選手登録!O44="","",選手登録!O44)</f>
        <v/>
      </c>
      <c r="D34" s="15" t="str">
        <f>IF(選手登録!P44="","",選手登録!P44)</f>
        <v/>
      </c>
      <c r="E34" s="13" t="str">
        <f>IF(選手登録!Q44="","",選手登録!Q44)</f>
        <v/>
      </c>
      <c r="F34" s="14" t="str">
        <f>IF(選手登録!R44="","",選手登録!R44)</f>
        <v/>
      </c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5">
        <f t="shared" si="0"/>
        <v>0</v>
      </c>
    </row>
    <row r="35" spans="1:17">
      <c r="A35">
        <f t="shared" si="1"/>
        <v>30</v>
      </c>
      <c r="B35" s="13" t="str">
        <f>IF(選手登録!N45="","",選手登録!N45)</f>
        <v/>
      </c>
      <c r="C35" s="15" t="str">
        <f>IF(選手登録!O45="","",選手登録!O45)</f>
        <v/>
      </c>
      <c r="D35" s="15" t="str">
        <f>IF(選手登録!P45="","",選手登録!P45)</f>
        <v/>
      </c>
      <c r="E35" s="13" t="str">
        <f>IF(選手登録!Q45="","",選手登録!Q45)</f>
        <v/>
      </c>
      <c r="F35" s="14" t="str">
        <f>IF(選手登録!R45="","",選手登録!R45)</f>
        <v/>
      </c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5">
        <f t="shared" si="0"/>
        <v>0</v>
      </c>
    </row>
    <row r="36" spans="1:17">
      <c r="A36">
        <f t="shared" si="1"/>
        <v>31</v>
      </c>
      <c r="B36" s="13" t="str">
        <f>IF(選手登録!N46="","",選手登録!N46)</f>
        <v/>
      </c>
      <c r="C36" s="15" t="str">
        <f>IF(選手登録!O46="","",選手登録!O46)</f>
        <v/>
      </c>
      <c r="D36" s="15" t="str">
        <f>IF(選手登録!P46="","",選手登録!P46)</f>
        <v/>
      </c>
      <c r="E36" s="13" t="str">
        <f>IF(選手登録!Q46="","",選手登録!Q46)</f>
        <v/>
      </c>
      <c r="F36" s="14" t="str">
        <f>IF(選手登録!R46="","",選手登録!R46)</f>
        <v/>
      </c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5">
        <f t="shared" si="0"/>
        <v>0</v>
      </c>
    </row>
    <row r="37" spans="1:17">
      <c r="A37">
        <f t="shared" si="1"/>
        <v>32</v>
      </c>
      <c r="B37" s="13" t="str">
        <f>IF(選手登録!N47="","",選手登録!N47)</f>
        <v/>
      </c>
      <c r="C37" s="15" t="str">
        <f>IF(選手登録!O47="","",選手登録!O47)</f>
        <v/>
      </c>
      <c r="D37" s="15" t="str">
        <f>IF(選手登録!P47="","",選手登録!P47)</f>
        <v/>
      </c>
      <c r="E37" s="13" t="str">
        <f>IF(選手登録!Q47="","",選手登録!Q47)</f>
        <v/>
      </c>
      <c r="F37" s="14" t="str">
        <f>IF(選手登録!R47="","",選手登録!R47)</f>
        <v/>
      </c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5">
        <f t="shared" si="0"/>
        <v>0</v>
      </c>
    </row>
    <row r="38" spans="1:17">
      <c r="A38">
        <f t="shared" si="1"/>
        <v>33</v>
      </c>
      <c r="B38" s="13" t="str">
        <f>IF(選手登録!N48="","",選手登録!N48)</f>
        <v/>
      </c>
      <c r="C38" s="15" t="str">
        <f>IF(選手登録!O48="","",選手登録!O48)</f>
        <v/>
      </c>
      <c r="D38" s="15" t="str">
        <f>IF(選手登録!P48="","",選手登録!P48)</f>
        <v/>
      </c>
      <c r="E38" s="13" t="str">
        <f>IF(選手登録!Q48="","",選手登録!Q48)</f>
        <v/>
      </c>
      <c r="F38" s="14" t="str">
        <f>IF(選手登録!R48="","",選手登録!R48)</f>
        <v/>
      </c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5">
        <f t="shared" ref="Q38:Q55" si="2">COUNTA(G38:P38)</f>
        <v>0</v>
      </c>
    </row>
    <row r="39" spans="1:17">
      <c r="A39">
        <f t="shared" si="1"/>
        <v>34</v>
      </c>
      <c r="B39" s="13" t="str">
        <f>IF(選手登録!N49="","",選手登録!N49)</f>
        <v/>
      </c>
      <c r="C39" s="15" t="str">
        <f>IF(選手登録!O49="","",選手登録!O49)</f>
        <v/>
      </c>
      <c r="D39" s="15" t="str">
        <f>IF(選手登録!P49="","",選手登録!P49)</f>
        <v/>
      </c>
      <c r="E39" s="13" t="str">
        <f>IF(選手登録!Q49="","",選手登録!Q49)</f>
        <v/>
      </c>
      <c r="F39" s="14" t="str">
        <f>IF(選手登録!R49="","",選手登録!R49)</f>
        <v/>
      </c>
      <c r="G39" s="113"/>
      <c r="H39" s="113"/>
      <c r="I39" s="113"/>
      <c r="J39" s="113"/>
      <c r="K39" s="113"/>
      <c r="L39" s="113"/>
      <c r="M39" s="113"/>
      <c r="N39" s="113"/>
      <c r="O39" s="113"/>
      <c r="P39" s="113"/>
      <c r="Q39" s="15">
        <f t="shared" si="2"/>
        <v>0</v>
      </c>
    </row>
    <row r="40" spans="1:17">
      <c r="A40">
        <f t="shared" si="1"/>
        <v>35</v>
      </c>
      <c r="B40" s="13" t="str">
        <f>IF(選手登録!N50="","",選手登録!N50)</f>
        <v/>
      </c>
      <c r="C40" s="15" t="str">
        <f>IF(選手登録!O50="","",選手登録!O50)</f>
        <v/>
      </c>
      <c r="D40" s="15" t="str">
        <f>IF(選手登録!P50="","",選手登録!P50)</f>
        <v/>
      </c>
      <c r="E40" s="13" t="str">
        <f>IF(選手登録!Q50="","",選手登録!Q50)</f>
        <v/>
      </c>
      <c r="F40" s="14" t="str">
        <f>IF(選手登録!R50="","",選手登録!R50)</f>
        <v/>
      </c>
      <c r="G40" s="113"/>
      <c r="H40" s="113"/>
      <c r="I40" s="113"/>
      <c r="J40" s="113"/>
      <c r="K40" s="113"/>
      <c r="L40" s="113"/>
      <c r="M40" s="113"/>
      <c r="N40" s="113"/>
      <c r="O40" s="113"/>
      <c r="P40" s="113"/>
      <c r="Q40" s="15">
        <f t="shared" si="2"/>
        <v>0</v>
      </c>
    </row>
    <row r="41" spans="1:17">
      <c r="A41">
        <f t="shared" si="1"/>
        <v>36</v>
      </c>
      <c r="B41" s="13" t="str">
        <f>IF(選手登録!N51="","",選手登録!N51)</f>
        <v/>
      </c>
      <c r="C41" s="15" t="str">
        <f>IF(選手登録!O51="","",選手登録!O51)</f>
        <v/>
      </c>
      <c r="D41" s="15" t="str">
        <f>IF(選手登録!P51="","",選手登録!P51)</f>
        <v/>
      </c>
      <c r="E41" s="13" t="str">
        <f>IF(選手登録!Q51="","",選手登録!Q51)</f>
        <v/>
      </c>
      <c r="F41" s="14" t="str">
        <f>IF(選手登録!R51="","",選手登録!R51)</f>
        <v/>
      </c>
      <c r="G41" s="113"/>
      <c r="H41" s="113"/>
      <c r="I41" s="113"/>
      <c r="J41" s="113"/>
      <c r="K41" s="113"/>
      <c r="L41" s="113"/>
      <c r="M41" s="113"/>
      <c r="N41" s="113"/>
      <c r="O41" s="113"/>
      <c r="P41" s="113"/>
      <c r="Q41" s="15">
        <f t="shared" si="2"/>
        <v>0</v>
      </c>
    </row>
    <row r="42" spans="1:17">
      <c r="A42">
        <f t="shared" si="1"/>
        <v>37</v>
      </c>
      <c r="B42" s="13" t="str">
        <f>IF(選手登録!N52="","",選手登録!N52)</f>
        <v/>
      </c>
      <c r="C42" s="15" t="str">
        <f>IF(選手登録!O52="","",選手登録!O52)</f>
        <v/>
      </c>
      <c r="D42" s="15" t="str">
        <f>IF(選手登録!P52="","",選手登録!P52)</f>
        <v/>
      </c>
      <c r="E42" s="13" t="str">
        <f>IF(選手登録!Q52="","",選手登録!Q52)</f>
        <v/>
      </c>
      <c r="F42" s="14" t="str">
        <f>IF(選手登録!R52="","",選手登録!R52)</f>
        <v/>
      </c>
      <c r="G42" s="113"/>
      <c r="H42" s="113"/>
      <c r="I42" s="113"/>
      <c r="J42" s="113"/>
      <c r="K42" s="113"/>
      <c r="L42" s="113"/>
      <c r="M42" s="113"/>
      <c r="N42" s="113"/>
      <c r="O42" s="113"/>
      <c r="P42" s="113"/>
      <c r="Q42" s="15">
        <f t="shared" si="2"/>
        <v>0</v>
      </c>
    </row>
    <row r="43" spans="1:17">
      <c r="A43">
        <f t="shared" si="1"/>
        <v>38</v>
      </c>
      <c r="B43" s="13" t="str">
        <f>IF(選手登録!N53="","",選手登録!N53)</f>
        <v/>
      </c>
      <c r="C43" s="15" t="str">
        <f>IF(選手登録!O53="","",選手登録!O53)</f>
        <v/>
      </c>
      <c r="D43" s="15" t="str">
        <f>IF(選手登録!P53="","",選手登録!P53)</f>
        <v/>
      </c>
      <c r="E43" s="13" t="str">
        <f>IF(選手登録!Q53="","",選手登録!Q53)</f>
        <v/>
      </c>
      <c r="F43" s="14" t="str">
        <f>IF(選手登録!R53="","",選手登録!R53)</f>
        <v/>
      </c>
      <c r="G43" s="113"/>
      <c r="H43" s="113"/>
      <c r="I43" s="113"/>
      <c r="J43" s="113"/>
      <c r="K43" s="113"/>
      <c r="L43" s="113"/>
      <c r="M43" s="113"/>
      <c r="N43" s="113"/>
      <c r="O43" s="113"/>
      <c r="P43" s="113"/>
      <c r="Q43" s="15">
        <f t="shared" si="2"/>
        <v>0</v>
      </c>
    </row>
    <row r="44" spans="1:17">
      <c r="A44">
        <f t="shared" si="1"/>
        <v>39</v>
      </c>
      <c r="B44" s="13" t="str">
        <f>IF(選手登録!N54="","",選手登録!N54)</f>
        <v/>
      </c>
      <c r="C44" s="15" t="str">
        <f>IF(選手登録!O54="","",選手登録!O54)</f>
        <v/>
      </c>
      <c r="D44" s="15" t="str">
        <f>IF(選手登録!P54="","",選手登録!P54)</f>
        <v/>
      </c>
      <c r="E44" s="13" t="str">
        <f>IF(選手登録!Q54="","",選手登録!Q54)</f>
        <v/>
      </c>
      <c r="F44" s="14" t="str">
        <f>IF(選手登録!R54="","",選手登録!R54)</f>
        <v/>
      </c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5">
        <f t="shared" si="2"/>
        <v>0</v>
      </c>
    </row>
    <row r="45" spans="1:17">
      <c r="A45">
        <f t="shared" si="1"/>
        <v>40</v>
      </c>
      <c r="B45" s="13" t="str">
        <f>IF(選手登録!N55="","",選手登録!N55)</f>
        <v/>
      </c>
      <c r="C45" s="15" t="str">
        <f>IF(選手登録!O55="","",選手登録!O55)</f>
        <v/>
      </c>
      <c r="D45" s="15" t="str">
        <f>IF(選手登録!P55="","",選手登録!P55)</f>
        <v/>
      </c>
      <c r="E45" s="13" t="str">
        <f>IF(選手登録!Q55="","",選手登録!Q55)</f>
        <v/>
      </c>
      <c r="F45" s="14" t="str">
        <f>IF(選手登録!R55="","",選手登録!R55)</f>
        <v/>
      </c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5">
        <f t="shared" si="2"/>
        <v>0</v>
      </c>
    </row>
    <row r="46" spans="1:17">
      <c r="A46">
        <f t="shared" si="1"/>
        <v>41</v>
      </c>
      <c r="B46" s="13" t="str">
        <f>IF(選手登録!N56="","",選手登録!N56)</f>
        <v/>
      </c>
      <c r="C46" s="15" t="str">
        <f>IF(選手登録!O56="","",選手登録!O56)</f>
        <v/>
      </c>
      <c r="D46" s="15" t="str">
        <f>IF(選手登録!P56="","",選手登録!P56)</f>
        <v/>
      </c>
      <c r="E46" s="13" t="str">
        <f>IF(選手登録!Q56="","",選手登録!Q56)</f>
        <v/>
      </c>
      <c r="F46" s="14" t="str">
        <f>IF(選手登録!R56="","",選手登録!R56)</f>
        <v/>
      </c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5">
        <f t="shared" si="2"/>
        <v>0</v>
      </c>
    </row>
    <row r="47" spans="1:17">
      <c r="A47">
        <f t="shared" si="1"/>
        <v>42</v>
      </c>
      <c r="B47" s="13" t="str">
        <f>IF(選手登録!N57="","",選手登録!N57)</f>
        <v/>
      </c>
      <c r="C47" s="15" t="str">
        <f>IF(選手登録!O57="","",選手登録!O57)</f>
        <v/>
      </c>
      <c r="D47" s="15" t="str">
        <f>IF(選手登録!P57="","",選手登録!P57)</f>
        <v/>
      </c>
      <c r="E47" s="13" t="str">
        <f>IF(選手登録!Q57="","",選手登録!Q57)</f>
        <v/>
      </c>
      <c r="F47" s="14" t="str">
        <f>IF(選手登録!R57="","",選手登録!R57)</f>
        <v/>
      </c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5">
        <f t="shared" si="2"/>
        <v>0</v>
      </c>
    </row>
    <row r="48" spans="1:17">
      <c r="A48">
        <f t="shared" si="1"/>
        <v>43</v>
      </c>
      <c r="B48" s="13" t="str">
        <f>IF(選手登録!N58="","",選手登録!N58)</f>
        <v/>
      </c>
      <c r="C48" s="15" t="str">
        <f>IF(選手登録!O58="","",選手登録!O58)</f>
        <v/>
      </c>
      <c r="D48" s="15" t="str">
        <f>IF(選手登録!P58="","",選手登録!P58)</f>
        <v/>
      </c>
      <c r="E48" s="13" t="str">
        <f>IF(選手登録!Q58="","",選手登録!Q58)</f>
        <v/>
      </c>
      <c r="F48" s="14" t="str">
        <f>IF(選手登録!R58="","",選手登録!R58)</f>
        <v/>
      </c>
      <c r="G48" s="113"/>
      <c r="H48" s="113"/>
      <c r="I48" s="113"/>
      <c r="J48" s="113"/>
      <c r="K48" s="113"/>
      <c r="L48" s="113"/>
      <c r="M48" s="113"/>
      <c r="N48" s="113"/>
      <c r="O48" s="113"/>
      <c r="P48" s="113"/>
      <c r="Q48" s="15">
        <f t="shared" si="2"/>
        <v>0</v>
      </c>
    </row>
    <row r="49" spans="1:17">
      <c r="A49">
        <f t="shared" si="1"/>
        <v>44</v>
      </c>
      <c r="B49" s="13" t="str">
        <f>IF(選手登録!N59="","",選手登録!N59)</f>
        <v/>
      </c>
      <c r="C49" s="15" t="str">
        <f>IF(選手登録!O59="","",選手登録!O59)</f>
        <v/>
      </c>
      <c r="D49" s="15" t="str">
        <f>IF(選手登録!P59="","",選手登録!P59)</f>
        <v/>
      </c>
      <c r="E49" s="13" t="str">
        <f>IF(選手登録!Q59="","",選手登録!Q59)</f>
        <v/>
      </c>
      <c r="F49" s="14" t="str">
        <f>IF(選手登録!R59="","",選手登録!R59)</f>
        <v/>
      </c>
      <c r="G49" s="113"/>
      <c r="H49" s="113"/>
      <c r="I49" s="113"/>
      <c r="J49" s="113"/>
      <c r="K49" s="113"/>
      <c r="L49" s="113"/>
      <c r="M49" s="113"/>
      <c r="N49" s="113"/>
      <c r="O49" s="113"/>
      <c r="P49" s="113"/>
      <c r="Q49" s="15">
        <f t="shared" si="2"/>
        <v>0</v>
      </c>
    </row>
    <row r="50" spans="1:17">
      <c r="A50">
        <f t="shared" si="1"/>
        <v>45</v>
      </c>
      <c r="B50" s="13" t="str">
        <f>IF(選手登録!N60="","",選手登録!N60)</f>
        <v/>
      </c>
      <c r="C50" s="15" t="str">
        <f>IF(選手登録!O60="","",選手登録!O60)</f>
        <v/>
      </c>
      <c r="D50" s="15" t="str">
        <f>IF(選手登録!P60="","",選手登録!P60)</f>
        <v/>
      </c>
      <c r="E50" s="13" t="str">
        <f>IF(選手登録!Q60="","",選手登録!Q60)</f>
        <v/>
      </c>
      <c r="F50" s="14" t="str">
        <f>IF(選手登録!R60="","",選手登録!R60)</f>
        <v/>
      </c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5">
        <f t="shared" si="2"/>
        <v>0</v>
      </c>
    </row>
    <row r="51" spans="1:17">
      <c r="A51">
        <f t="shared" si="1"/>
        <v>46</v>
      </c>
      <c r="B51" s="13" t="str">
        <f>IF(選手登録!N61="","",選手登録!N61)</f>
        <v/>
      </c>
      <c r="C51" s="15" t="str">
        <f>IF(選手登録!O61="","",選手登録!O61)</f>
        <v/>
      </c>
      <c r="D51" s="15" t="str">
        <f>IF(選手登録!P61="","",選手登録!P61)</f>
        <v/>
      </c>
      <c r="E51" s="13" t="str">
        <f>IF(選手登録!Q61="","",選手登録!Q61)</f>
        <v/>
      </c>
      <c r="F51" s="14" t="str">
        <f>IF(選手登録!R61="","",選手登録!R61)</f>
        <v/>
      </c>
      <c r="G51" s="113"/>
      <c r="H51" s="113"/>
      <c r="I51" s="113"/>
      <c r="J51" s="113"/>
      <c r="K51" s="113"/>
      <c r="L51" s="113"/>
      <c r="M51" s="113"/>
      <c r="N51" s="113"/>
      <c r="O51" s="113"/>
      <c r="P51" s="113"/>
      <c r="Q51" s="15">
        <f t="shared" si="2"/>
        <v>0</v>
      </c>
    </row>
    <row r="52" spans="1:17">
      <c r="A52">
        <f t="shared" si="1"/>
        <v>47</v>
      </c>
      <c r="B52" s="13" t="str">
        <f>IF(選手登録!N62="","",選手登録!N62)</f>
        <v/>
      </c>
      <c r="C52" s="15" t="str">
        <f>IF(選手登録!O62="","",選手登録!O62)</f>
        <v/>
      </c>
      <c r="D52" s="15" t="str">
        <f>IF(選手登録!P62="","",選手登録!P62)</f>
        <v/>
      </c>
      <c r="E52" s="13" t="str">
        <f>IF(選手登録!Q62="","",選手登録!Q62)</f>
        <v/>
      </c>
      <c r="F52" s="14" t="str">
        <f>IF(選手登録!R62="","",選手登録!R62)</f>
        <v/>
      </c>
      <c r="G52" s="113"/>
      <c r="H52" s="113"/>
      <c r="I52" s="113"/>
      <c r="J52" s="113"/>
      <c r="K52" s="113"/>
      <c r="L52" s="113"/>
      <c r="M52" s="113"/>
      <c r="N52" s="113"/>
      <c r="O52" s="113"/>
      <c r="P52" s="113"/>
      <c r="Q52" s="15">
        <f t="shared" si="2"/>
        <v>0</v>
      </c>
    </row>
    <row r="53" spans="1:17">
      <c r="A53">
        <f t="shared" si="1"/>
        <v>48</v>
      </c>
      <c r="B53" s="13" t="str">
        <f>IF(選手登録!N63="","",選手登録!N63)</f>
        <v/>
      </c>
      <c r="C53" s="15" t="str">
        <f>IF(選手登録!O63="","",選手登録!O63)</f>
        <v/>
      </c>
      <c r="D53" s="15" t="str">
        <f>IF(選手登録!P63="","",選手登録!P63)</f>
        <v/>
      </c>
      <c r="E53" s="13" t="str">
        <f>IF(選手登録!Q63="","",選手登録!Q63)</f>
        <v/>
      </c>
      <c r="F53" s="14" t="str">
        <f>IF(選手登録!R63="","",選手登録!R63)</f>
        <v/>
      </c>
      <c r="G53" s="113"/>
      <c r="H53" s="113"/>
      <c r="I53" s="113"/>
      <c r="J53" s="113"/>
      <c r="K53" s="113"/>
      <c r="L53" s="113"/>
      <c r="M53" s="113"/>
      <c r="N53" s="113"/>
      <c r="O53" s="113"/>
      <c r="P53" s="113"/>
      <c r="Q53" s="15">
        <f t="shared" si="2"/>
        <v>0</v>
      </c>
    </row>
    <row r="54" spans="1:17">
      <c r="A54">
        <f t="shared" si="1"/>
        <v>49</v>
      </c>
      <c r="B54" s="13" t="str">
        <f>IF(選手登録!N64="","",選手登録!N64)</f>
        <v/>
      </c>
      <c r="C54" s="15" t="str">
        <f>IF(選手登録!O64="","",選手登録!O64)</f>
        <v/>
      </c>
      <c r="D54" s="15" t="str">
        <f>IF(選手登録!P64="","",選手登録!P64)</f>
        <v/>
      </c>
      <c r="E54" s="13" t="str">
        <f>IF(選手登録!Q64="","",選手登録!Q64)</f>
        <v/>
      </c>
      <c r="F54" s="14" t="str">
        <f>IF(選手登録!R64="","",選手登録!R64)</f>
        <v/>
      </c>
      <c r="G54" s="113"/>
      <c r="H54" s="113"/>
      <c r="I54" s="113"/>
      <c r="J54" s="113"/>
      <c r="K54" s="113"/>
      <c r="L54" s="113"/>
      <c r="M54" s="113"/>
      <c r="N54" s="113"/>
      <c r="O54" s="113"/>
      <c r="P54" s="113"/>
      <c r="Q54" s="15">
        <f t="shared" si="2"/>
        <v>0</v>
      </c>
    </row>
    <row r="55" spans="1:17">
      <c r="A55">
        <f t="shared" si="1"/>
        <v>50</v>
      </c>
      <c r="B55" s="13" t="str">
        <f>IF(選手登録!N65="","",選手登録!N65)</f>
        <v/>
      </c>
      <c r="C55" s="15" t="str">
        <f>IF(選手登録!O65="","",選手登録!O65)</f>
        <v/>
      </c>
      <c r="D55" s="15" t="str">
        <f>IF(選手登録!P65="","",選手登録!P65)</f>
        <v/>
      </c>
      <c r="E55" s="13" t="str">
        <f>IF(選手登録!Q65="","",選手登録!Q65)</f>
        <v/>
      </c>
      <c r="F55" s="14" t="str">
        <f>IF(選手登録!R65="","",選手登録!R65)</f>
        <v/>
      </c>
      <c r="G55" s="113"/>
      <c r="H55" s="113"/>
      <c r="I55" s="113"/>
      <c r="J55" s="113"/>
      <c r="K55" s="113"/>
      <c r="L55" s="113"/>
      <c r="M55" s="113"/>
      <c r="N55" s="113"/>
      <c r="O55" s="113"/>
      <c r="P55" s="113"/>
      <c r="Q55" s="15">
        <f t="shared" si="2"/>
        <v>0</v>
      </c>
    </row>
    <row r="56" spans="1:17">
      <c r="A56">
        <f t="shared" si="1"/>
        <v>51</v>
      </c>
      <c r="B56" s="13" t="str">
        <f>IF(選手登録!N66="","",選手登録!N66)</f>
        <v/>
      </c>
      <c r="C56" s="15" t="str">
        <f>IF(選手登録!O66="","",選手登録!O66)</f>
        <v/>
      </c>
      <c r="D56" s="15" t="str">
        <f>IF(選手登録!P66="","",選手登録!P66)</f>
        <v/>
      </c>
      <c r="E56" s="13" t="str">
        <f>IF(選手登録!Q66="","",選手登録!Q66)</f>
        <v/>
      </c>
      <c r="F56" s="104" t="str">
        <f>IF(選手登録!R66="","",選手登録!R66)</f>
        <v/>
      </c>
      <c r="G56" s="113"/>
      <c r="H56" s="113"/>
      <c r="I56" s="113"/>
      <c r="J56" s="113"/>
      <c r="K56" s="113"/>
      <c r="L56" s="113"/>
      <c r="M56" s="113"/>
      <c r="N56" s="113"/>
      <c r="O56" s="113"/>
      <c r="P56" s="113"/>
      <c r="Q56" s="15">
        <f t="shared" ref="Q56" si="3">COUNTA(G56:P56)</f>
        <v>0</v>
      </c>
    </row>
    <row r="57" spans="1:17">
      <c r="A57">
        <f t="shared" si="1"/>
        <v>52</v>
      </c>
      <c r="B57" s="13" t="str">
        <f>IF(選手登録!N67="","",選手登録!N67)</f>
        <v/>
      </c>
      <c r="C57" s="15" t="str">
        <f>IF(選手登録!O67="","",選手登録!O67)</f>
        <v/>
      </c>
      <c r="D57" s="15" t="str">
        <f>IF(選手登録!P67="","",選手登録!P67)</f>
        <v/>
      </c>
      <c r="E57" s="13" t="str">
        <f>IF(選手登録!Q67="","",選手登録!Q67)</f>
        <v/>
      </c>
      <c r="F57" s="104" t="str">
        <f>IF(選手登録!R67="","",選手登録!R67)</f>
        <v/>
      </c>
      <c r="G57" s="113"/>
      <c r="H57" s="113"/>
      <c r="I57" s="113"/>
      <c r="J57" s="113"/>
      <c r="K57" s="113"/>
      <c r="L57" s="113"/>
      <c r="M57" s="113"/>
      <c r="N57" s="113"/>
      <c r="O57" s="113"/>
      <c r="P57" s="113"/>
      <c r="Q57" s="15">
        <f t="shared" ref="Q57:Q73" si="4">COUNTA(G57:P57)</f>
        <v>0</v>
      </c>
    </row>
    <row r="58" spans="1:17">
      <c r="A58">
        <f t="shared" si="1"/>
        <v>53</v>
      </c>
      <c r="B58" s="13" t="str">
        <f>IF(選手登録!N68="","",選手登録!N68)</f>
        <v/>
      </c>
      <c r="C58" s="15" t="str">
        <f>IF(選手登録!O68="","",選手登録!O68)</f>
        <v/>
      </c>
      <c r="D58" s="15" t="str">
        <f>IF(選手登録!P68="","",選手登録!P68)</f>
        <v/>
      </c>
      <c r="E58" s="13" t="str">
        <f>IF(選手登録!Q68="","",選手登録!Q68)</f>
        <v/>
      </c>
      <c r="F58" s="104" t="str">
        <f>IF(選手登録!R68="","",選手登録!R68)</f>
        <v/>
      </c>
      <c r="G58" s="113"/>
      <c r="H58" s="113"/>
      <c r="I58" s="113"/>
      <c r="J58" s="113"/>
      <c r="K58" s="113"/>
      <c r="L58" s="113"/>
      <c r="M58" s="113"/>
      <c r="N58" s="113"/>
      <c r="O58" s="113"/>
      <c r="P58" s="113"/>
      <c r="Q58" s="15">
        <f t="shared" si="4"/>
        <v>0</v>
      </c>
    </row>
    <row r="59" spans="1:17">
      <c r="A59">
        <f t="shared" si="1"/>
        <v>54</v>
      </c>
      <c r="B59" s="13" t="str">
        <f>IF(選手登録!N69="","",選手登録!N69)</f>
        <v/>
      </c>
      <c r="C59" s="15" t="str">
        <f>IF(選手登録!O69="","",選手登録!O69)</f>
        <v/>
      </c>
      <c r="D59" s="15" t="str">
        <f>IF(選手登録!P69="","",選手登録!P69)</f>
        <v/>
      </c>
      <c r="E59" s="13" t="str">
        <f>IF(選手登録!Q69="","",選手登録!Q69)</f>
        <v/>
      </c>
      <c r="F59" s="104" t="str">
        <f>IF(選手登録!R69="","",選手登録!R69)</f>
        <v/>
      </c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5">
        <f t="shared" si="4"/>
        <v>0</v>
      </c>
    </row>
    <row r="60" spans="1:17">
      <c r="A60">
        <f t="shared" si="1"/>
        <v>55</v>
      </c>
      <c r="B60" s="13" t="str">
        <f>IF(選手登録!N70="","",選手登録!N70)</f>
        <v/>
      </c>
      <c r="C60" s="15" t="str">
        <f>IF(選手登録!O70="","",選手登録!O70)</f>
        <v/>
      </c>
      <c r="D60" s="15" t="str">
        <f>IF(選手登録!P70="","",選手登録!P70)</f>
        <v/>
      </c>
      <c r="E60" s="13" t="str">
        <f>IF(選手登録!Q70="","",選手登録!Q70)</f>
        <v/>
      </c>
      <c r="F60" s="104" t="str">
        <f>IF(選手登録!R70="","",選手登録!R70)</f>
        <v/>
      </c>
      <c r="G60" s="113"/>
      <c r="H60" s="113"/>
      <c r="I60" s="113"/>
      <c r="J60" s="113"/>
      <c r="K60" s="113"/>
      <c r="L60" s="113"/>
      <c r="M60" s="113"/>
      <c r="N60" s="113"/>
      <c r="O60" s="113"/>
      <c r="P60" s="113"/>
      <c r="Q60" s="15">
        <f t="shared" si="4"/>
        <v>0</v>
      </c>
    </row>
    <row r="61" spans="1:17">
      <c r="A61">
        <f t="shared" si="1"/>
        <v>56</v>
      </c>
      <c r="B61" s="13" t="str">
        <f>IF(選手登録!N71="","",選手登録!N71)</f>
        <v/>
      </c>
      <c r="C61" s="15" t="str">
        <f>IF(選手登録!O71="","",選手登録!O71)</f>
        <v/>
      </c>
      <c r="D61" s="15" t="str">
        <f>IF(選手登録!P71="","",選手登録!P71)</f>
        <v/>
      </c>
      <c r="E61" s="13" t="str">
        <f>IF(選手登録!Q71="","",選手登録!Q71)</f>
        <v/>
      </c>
      <c r="F61" s="104" t="str">
        <f>IF(選手登録!R71="","",選手登録!R71)</f>
        <v/>
      </c>
      <c r="G61" s="113"/>
      <c r="H61" s="113"/>
      <c r="I61" s="113"/>
      <c r="J61" s="113"/>
      <c r="K61" s="113"/>
      <c r="L61" s="113"/>
      <c r="M61" s="113"/>
      <c r="N61" s="113"/>
      <c r="O61" s="113"/>
      <c r="P61" s="113"/>
      <c r="Q61" s="15">
        <f t="shared" si="4"/>
        <v>0</v>
      </c>
    </row>
    <row r="62" spans="1:17">
      <c r="A62">
        <f t="shared" si="1"/>
        <v>57</v>
      </c>
      <c r="B62" s="13" t="str">
        <f>IF(選手登録!N72="","",選手登録!N72)</f>
        <v/>
      </c>
      <c r="C62" s="15" t="str">
        <f>IF(選手登録!O72="","",選手登録!O72)</f>
        <v/>
      </c>
      <c r="D62" s="15" t="str">
        <f>IF(選手登録!P72="","",選手登録!P72)</f>
        <v/>
      </c>
      <c r="E62" s="13" t="str">
        <f>IF(選手登録!Q72="","",選手登録!Q72)</f>
        <v/>
      </c>
      <c r="F62" s="104" t="str">
        <f>IF(選手登録!R72="","",選手登録!R72)</f>
        <v/>
      </c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5">
        <f t="shared" si="4"/>
        <v>0</v>
      </c>
    </row>
    <row r="63" spans="1:17">
      <c r="A63">
        <f t="shared" si="1"/>
        <v>58</v>
      </c>
      <c r="B63" s="13" t="str">
        <f>IF(選手登録!N73="","",選手登録!N73)</f>
        <v/>
      </c>
      <c r="C63" s="15" t="str">
        <f>IF(選手登録!O73="","",選手登録!O73)</f>
        <v/>
      </c>
      <c r="D63" s="15" t="str">
        <f>IF(選手登録!P73="","",選手登録!P73)</f>
        <v/>
      </c>
      <c r="E63" s="13" t="str">
        <f>IF(選手登録!Q73="","",選手登録!Q73)</f>
        <v/>
      </c>
      <c r="F63" s="104" t="str">
        <f>IF(選手登録!R73="","",選手登録!R73)</f>
        <v/>
      </c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5">
        <f t="shared" si="4"/>
        <v>0</v>
      </c>
    </row>
    <row r="64" spans="1:17">
      <c r="A64">
        <f t="shared" si="1"/>
        <v>59</v>
      </c>
      <c r="B64" s="13" t="str">
        <f>IF(選手登録!N74="","",選手登録!N74)</f>
        <v/>
      </c>
      <c r="C64" s="15" t="str">
        <f>IF(選手登録!O74="","",選手登録!O74)</f>
        <v/>
      </c>
      <c r="D64" s="15" t="str">
        <f>IF(選手登録!P74="","",選手登録!P74)</f>
        <v/>
      </c>
      <c r="E64" s="13" t="str">
        <f>IF(選手登録!Q74="","",選手登録!Q74)</f>
        <v/>
      </c>
      <c r="F64" s="104" t="str">
        <f>IF(選手登録!R74="","",選手登録!R74)</f>
        <v/>
      </c>
      <c r="G64" s="113"/>
      <c r="H64" s="113"/>
      <c r="I64" s="113"/>
      <c r="J64" s="113"/>
      <c r="K64" s="113"/>
      <c r="L64" s="113"/>
      <c r="M64" s="113"/>
      <c r="N64" s="113"/>
      <c r="O64" s="113"/>
      <c r="P64" s="113"/>
      <c r="Q64" s="15">
        <f t="shared" si="4"/>
        <v>0</v>
      </c>
    </row>
    <row r="65" spans="1:17">
      <c r="A65">
        <f t="shared" si="1"/>
        <v>60</v>
      </c>
      <c r="B65" s="13" t="str">
        <f>IF(選手登録!N75="","",選手登録!N75)</f>
        <v/>
      </c>
      <c r="C65" s="15" t="str">
        <f>IF(選手登録!O75="","",選手登録!O75)</f>
        <v/>
      </c>
      <c r="D65" s="15" t="str">
        <f>IF(選手登録!P75="","",選手登録!P75)</f>
        <v/>
      </c>
      <c r="E65" s="13" t="str">
        <f>IF(選手登録!Q75="","",選手登録!Q75)</f>
        <v/>
      </c>
      <c r="F65" s="104" t="str">
        <f>IF(選手登録!R75="","",選手登録!R75)</f>
        <v/>
      </c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5">
        <f t="shared" si="4"/>
        <v>0</v>
      </c>
    </row>
    <row r="66" spans="1:17">
      <c r="A66">
        <f t="shared" si="1"/>
        <v>61</v>
      </c>
      <c r="B66" s="13" t="str">
        <f>IF(選手登録!N76="","",選手登録!N76)</f>
        <v/>
      </c>
      <c r="C66" s="15" t="str">
        <f>IF(選手登録!O76="","",選手登録!O76)</f>
        <v/>
      </c>
      <c r="D66" s="15" t="str">
        <f>IF(選手登録!P76="","",選手登録!P76)</f>
        <v/>
      </c>
      <c r="E66" s="13" t="str">
        <f>IF(選手登録!Q76="","",選手登録!Q76)</f>
        <v/>
      </c>
      <c r="F66" s="104" t="str">
        <f>IF(選手登録!R76="","",選手登録!R76)</f>
        <v/>
      </c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5">
        <f t="shared" si="4"/>
        <v>0</v>
      </c>
    </row>
    <row r="67" spans="1:17">
      <c r="A67">
        <f t="shared" si="1"/>
        <v>62</v>
      </c>
      <c r="B67" s="13" t="str">
        <f>IF(選手登録!N77="","",選手登録!N77)</f>
        <v/>
      </c>
      <c r="C67" s="15" t="str">
        <f>IF(選手登録!O77="","",選手登録!O77)</f>
        <v/>
      </c>
      <c r="D67" s="15" t="str">
        <f>IF(選手登録!P77="","",選手登録!P77)</f>
        <v/>
      </c>
      <c r="E67" s="13" t="str">
        <f>IF(選手登録!Q77="","",選手登録!Q77)</f>
        <v/>
      </c>
      <c r="F67" s="104" t="str">
        <f>IF(選手登録!R77="","",選手登録!R77)</f>
        <v/>
      </c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5">
        <f t="shared" si="4"/>
        <v>0</v>
      </c>
    </row>
    <row r="68" spans="1:17">
      <c r="A68">
        <f t="shared" si="1"/>
        <v>63</v>
      </c>
      <c r="B68" s="13" t="str">
        <f>IF(選手登録!N78="","",選手登録!N78)</f>
        <v/>
      </c>
      <c r="C68" s="15" t="str">
        <f>IF(選手登録!O78="","",選手登録!O78)</f>
        <v/>
      </c>
      <c r="D68" s="15" t="str">
        <f>IF(選手登録!P78="","",選手登録!P78)</f>
        <v/>
      </c>
      <c r="E68" s="13" t="str">
        <f>IF(選手登録!Q78="","",選手登録!Q78)</f>
        <v/>
      </c>
      <c r="F68" s="104" t="str">
        <f>IF(選手登録!R78="","",選手登録!R78)</f>
        <v/>
      </c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5">
        <f t="shared" si="4"/>
        <v>0</v>
      </c>
    </row>
    <row r="69" spans="1:17">
      <c r="A69">
        <f t="shared" si="1"/>
        <v>64</v>
      </c>
      <c r="B69" s="13" t="str">
        <f>IF(選手登録!N79="","",選手登録!N79)</f>
        <v/>
      </c>
      <c r="C69" s="15" t="str">
        <f>IF(選手登録!O79="","",選手登録!O79)</f>
        <v/>
      </c>
      <c r="D69" s="15" t="str">
        <f>IF(選手登録!P79="","",選手登録!P79)</f>
        <v/>
      </c>
      <c r="E69" s="13" t="str">
        <f>IF(選手登録!Q79="","",選手登録!Q79)</f>
        <v/>
      </c>
      <c r="F69" s="104" t="str">
        <f>IF(選手登録!R79="","",選手登録!R79)</f>
        <v/>
      </c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5">
        <f t="shared" si="4"/>
        <v>0</v>
      </c>
    </row>
    <row r="70" spans="1:17">
      <c r="A70">
        <f t="shared" si="1"/>
        <v>65</v>
      </c>
      <c r="B70" s="13" t="str">
        <f>IF(選手登録!N80="","",選手登録!N80)</f>
        <v/>
      </c>
      <c r="C70" s="15" t="str">
        <f>IF(選手登録!O80="","",選手登録!O80)</f>
        <v/>
      </c>
      <c r="D70" s="15" t="str">
        <f>IF(選手登録!P80="","",選手登録!P80)</f>
        <v/>
      </c>
      <c r="E70" s="13" t="str">
        <f>IF(選手登録!Q80="","",選手登録!Q80)</f>
        <v/>
      </c>
      <c r="F70" s="104" t="str">
        <f>IF(選手登録!R80="","",選手登録!R80)</f>
        <v/>
      </c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5">
        <f t="shared" si="4"/>
        <v>0</v>
      </c>
    </row>
    <row r="71" spans="1:17">
      <c r="A71">
        <f t="shared" si="1"/>
        <v>66</v>
      </c>
      <c r="B71" s="13" t="str">
        <f>IF(選手登録!N81="","",選手登録!N81)</f>
        <v/>
      </c>
      <c r="C71" s="15" t="str">
        <f>IF(選手登録!O81="","",選手登録!O81)</f>
        <v/>
      </c>
      <c r="D71" s="15" t="str">
        <f>IF(選手登録!P81="","",選手登録!P81)</f>
        <v/>
      </c>
      <c r="E71" s="13" t="str">
        <f>IF(選手登録!Q81="","",選手登録!Q81)</f>
        <v/>
      </c>
      <c r="F71" s="104" t="str">
        <f>IF(選手登録!R81="","",選手登録!R81)</f>
        <v/>
      </c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5">
        <f t="shared" si="4"/>
        <v>0</v>
      </c>
    </row>
    <row r="72" spans="1:17">
      <c r="A72">
        <f t="shared" ref="A72:A75" si="5">A71+1</f>
        <v>67</v>
      </c>
      <c r="B72" s="13" t="str">
        <f>IF(選手登録!N82="","",選手登録!N82)</f>
        <v/>
      </c>
      <c r="C72" s="15" t="str">
        <f>IF(選手登録!O82="","",選手登録!O82)</f>
        <v/>
      </c>
      <c r="D72" s="15" t="str">
        <f>IF(選手登録!P82="","",選手登録!P82)</f>
        <v/>
      </c>
      <c r="E72" s="13" t="str">
        <f>IF(選手登録!Q82="","",選手登録!Q82)</f>
        <v/>
      </c>
      <c r="F72" s="104" t="str">
        <f>IF(選手登録!R82="","",選手登録!R82)</f>
        <v/>
      </c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5">
        <f t="shared" si="4"/>
        <v>0</v>
      </c>
    </row>
    <row r="73" spans="1:17">
      <c r="A73">
        <f t="shared" si="5"/>
        <v>68</v>
      </c>
      <c r="B73" s="13" t="str">
        <f>IF(選手登録!N83="","",選手登録!N83)</f>
        <v/>
      </c>
      <c r="C73" s="15" t="str">
        <f>IF(選手登録!O83="","",選手登録!O83)</f>
        <v/>
      </c>
      <c r="D73" s="15" t="str">
        <f>IF(選手登録!P83="","",選手登録!P83)</f>
        <v/>
      </c>
      <c r="E73" s="13" t="str">
        <f>IF(選手登録!Q83="","",選手登録!Q83)</f>
        <v/>
      </c>
      <c r="F73" s="104" t="str">
        <f>IF(選手登録!R83="","",選手登録!R83)</f>
        <v/>
      </c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5">
        <f t="shared" si="4"/>
        <v>0</v>
      </c>
    </row>
    <row r="74" spans="1:17">
      <c r="A74">
        <f t="shared" si="5"/>
        <v>69</v>
      </c>
      <c r="B74" s="13" t="str">
        <f>IF(選手登録!N84="","",選手登録!N84)</f>
        <v/>
      </c>
      <c r="C74" s="15" t="str">
        <f>IF(選手登録!O84="","",選手登録!O84)</f>
        <v/>
      </c>
      <c r="D74" s="15" t="str">
        <f>IF(選手登録!P84="","",選手登録!P84)</f>
        <v/>
      </c>
      <c r="E74" s="13" t="str">
        <f>IF(選手登録!Q84="","",選手登録!Q84)</f>
        <v/>
      </c>
      <c r="F74" s="104" t="str">
        <f>IF(選手登録!R84="","",選手登録!R84)</f>
        <v/>
      </c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5">
        <f t="shared" ref="Q74:Q75" si="6">COUNTA(G74:P74)</f>
        <v>0</v>
      </c>
    </row>
    <row r="75" spans="1:17">
      <c r="A75">
        <f t="shared" si="5"/>
        <v>70</v>
      </c>
      <c r="B75" s="13" t="str">
        <f>IF(選手登録!N85="","",選手登録!N85)</f>
        <v/>
      </c>
      <c r="C75" s="15" t="str">
        <f>IF(選手登録!O85="","",選手登録!O85)</f>
        <v/>
      </c>
      <c r="D75" s="15" t="str">
        <f>IF(選手登録!P85="","",選手登録!P85)</f>
        <v/>
      </c>
      <c r="E75" s="13" t="str">
        <f>IF(選手登録!Q85="","",選手登録!Q85)</f>
        <v/>
      </c>
      <c r="F75" s="104" t="str">
        <f>IF(選手登録!R85="","",選手登録!R85)</f>
        <v/>
      </c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5">
        <f t="shared" si="6"/>
        <v>0</v>
      </c>
    </row>
  </sheetData>
  <sheetProtection sheet="1" objects="1" scenarios="1"/>
  <mergeCells count="3">
    <mergeCell ref="Q4:Q5"/>
    <mergeCell ref="G4:L4"/>
    <mergeCell ref="M4:P4"/>
  </mergeCells>
  <phoneticPr fontId="1"/>
  <conditionalFormatting sqref="Q6:Q55">
    <cfRule type="cellIs" dxfId="7" priority="8" operator="greaterThan">
      <formula>2</formula>
    </cfRule>
  </conditionalFormatting>
  <conditionalFormatting sqref="H6:H55 K6:K55 O6:O55">
    <cfRule type="expression" dxfId="6" priority="7">
      <formula>$B$1=1</formula>
    </cfRule>
  </conditionalFormatting>
  <conditionalFormatting sqref="Q57:Q73">
    <cfRule type="cellIs" dxfId="5" priority="6" operator="greaterThan">
      <formula>2</formula>
    </cfRule>
  </conditionalFormatting>
  <conditionalFormatting sqref="H57:H73 K57:K73 O57:O73">
    <cfRule type="expression" dxfId="4" priority="5">
      <formula>$B$1=1</formula>
    </cfRule>
  </conditionalFormatting>
  <conditionalFormatting sqref="Q56">
    <cfRule type="cellIs" dxfId="3" priority="4" operator="greaterThan">
      <formula>2</formula>
    </cfRule>
  </conditionalFormatting>
  <conditionalFormatting sqref="H56 K56 O56">
    <cfRule type="expression" dxfId="2" priority="3">
      <formula>$B$1=1</formula>
    </cfRule>
  </conditionalFormatting>
  <conditionalFormatting sqref="Q74:Q75">
    <cfRule type="cellIs" dxfId="1" priority="2" operator="greaterThan">
      <formula>2</formula>
    </cfRule>
  </conditionalFormatting>
  <conditionalFormatting sqref="H74:H75 K74:K75 O74:O75">
    <cfRule type="expression" dxfId="0" priority="1">
      <formula>$B$1=1</formula>
    </cfRule>
  </conditionalFormatting>
  <dataValidations disablePrompts="1" count="1">
    <dataValidation imeMode="halfKatakana" allowBlank="1" showInputMessage="1" showErrorMessage="1" sqref="D5"/>
  </dataValidations>
  <pageMargins left="0.70866141732283472" right="0.70866141732283472" top="0.74803149606299213" bottom="0.35433070866141736" header="0.31496062992125984" footer="0.31496062992125984"/>
  <pageSetup paperSize="9" scale="88" fitToHeight="0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5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6" sqref="D6"/>
    </sheetView>
  </sheetViews>
  <sheetFormatPr defaultRowHeight="13.5"/>
  <cols>
    <col min="1" max="1" width="3" bestFit="1" customWidth="1"/>
    <col min="2" max="2" width="4.375" customWidth="1"/>
    <col min="3" max="3" width="12.75" customWidth="1"/>
    <col min="4" max="4" width="6.875" customWidth="1"/>
    <col min="5" max="6" width="13" customWidth="1"/>
    <col min="7" max="7" width="6" customWidth="1"/>
    <col min="8" max="8" width="8.125" customWidth="1"/>
    <col min="9" max="9" width="4.5" bestFit="1" customWidth="1"/>
    <col min="10" max="10" width="12.75" customWidth="1"/>
    <col min="11" max="11" width="6.875" customWidth="1"/>
    <col min="12" max="13" width="13" customWidth="1"/>
    <col min="14" max="14" width="6" customWidth="1"/>
    <col min="15" max="15" width="8.125" customWidth="1"/>
    <col min="16" max="16" width="3.5" bestFit="1" customWidth="1"/>
    <col min="17" max="17" width="20.625" bestFit="1" customWidth="1"/>
  </cols>
  <sheetData>
    <row r="1" spans="1:17">
      <c r="C1" s="5" t="str">
        <f>選手登録!B1</f>
        <v>第</v>
      </c>
      <c r="D1" s="13">
        <f>選手登録!C1</f>
        <v>3</v>
      </c>
      <c r="E1" t="str">
        <f>選手登録!D1&amp;" 4x100mリレー申し込み"</f>
        <v>回　河北郡市陸上競技記録会2019 4x100mリレー申し込み</v>
      </c>
    </row>
    <row r="2" spans="1:17">
      <c r="B2" s="5"/>
      <c r="C2" s="6"/>
    </row>
    <row r="3" spans="1:17">
      <c r="D3" s="1"/>
      <c r="E3" t="s">
        <v>3</v>
      </c>
      <c r="K3" s="15"/>
      <c r="L3" t="s">
        <v>59</v>
      </c>
      <c r="P3" s="4"/>
    </row>
    <row r="4" spans="1:17" ht="14.25" thickBot="1">
      <c r="C4" t="s">
        <v>53</v>
      </c>
      <c r="J4" t="s">
        <v>54</v>
      </c>
    </row>
    <row r="5" spans="1:17" ht="14.25" thickBot="1">
      <c r="C5" s="30" t="s">
        <v>31</v>
      </c>
      <c r="D5" s="31" t="s">
        <v>33</v>
      </c>
      <c r="E5" s="31" t="s">
        <v>11</v>
      </c>
      <c r="F5" s="31" t="s">
        <v>34</v>
      </c>
      <c r="G5" s="105" t="s">
        <v>13</v>
      </c>
      <c r="H5" s="109" t="s">
        <v>90</v>
      </c>
      <c r="J5" s="32" t="s">
        <v>31</v>
      </c>
      <c r="K5" s="33" t="s">
        <v>33</v>
      </c>
      <c r="L5" s="33" t="s">
        <v>11</v>
      </c>
      <c r="M5" s="33" t="s">
        <v>34</v>
      </c>
      <c r="N5" s="110" t="s">
        <v>13</v>
      </c>
      <c r="O5" s="111" t="s">
        <v>90</v>
      </c>
    </row>
    <row r="6" spans="1:17">
      <c r="A6" s="148" t="s">
        <v>92</v>
      </c>
      <c r="B6" s="116">
        <v>1</v>
      </c>
      <c r="C6" s="25" t="str">
        <f>IF(D6="","",選手登録!$E$5&amp;" "&amp;A6)</f>
        <v/>
      </c>
      <c r="D6" s="118"/>
      <c r="E6" s="26" t="str">
        <f>IFERROR(VLOOKUP($D6,選手登録!$E$16:$H$85,2,FALSE)&amp;"","")</f>
        <v/>
      </c>
      <c r="F6" s="26" t="str">
        <f>IFERROR(VLOOKUP($D6,選手登録!$E$16:$H$85,3,FALSE)&amp;"","")</f>
        <v/>
      </c>
      <c r="G6" s="106" t="str">
        <f>IFERROR(VLOOKUP($D6,選手登録!$E$16:$H$85,4,FALSE)&amp;"","")</f>
        <v/>
      </c>
      <c r="H6" s="120"/>
      <c r="I6" s="22">
        <v>1</v>
      </c>
      <c r="J6" s="25" t="str">
        <f>IF(K6="","",選手登録!$E$5&amp;" A")</f>
        <v/>
      </c>
      <c r="K6" s="118"/>
      <c r="L6" s="26" t="str">
        <f>IFERROR(VLOOKUP($K6,選手登録!$N$16:$Q$85,2,FALSE)&amp;"","")</f>
        <v/>
      </c>
      <c r="M6" s="26" t="str">
        <f>IFERROR(VLOOKUP($K6,選手登録!$N$16:$Q$85,3,FALSE)&amp;"","")</f>
        <v/>
      </c>
      <c r="N6" s="106" t="str">
        <f>IFERROR(VLOOKUP($K6,選手登録!$N$16:$Q$85,4,FALSE)&amp;"","")</f>
        <v/>
      </c>
      <c r="O6" s="120"/>
    </row>
    <row r="7" spans="1:17">
      <c r="A7" s="149"/>
      <c r="B7" s="116">
        <f>B6+1</f>
        <v>2</v>
      </c>
      <c r="C7" s="27" t="str">
        <f>IF(D7="","",C6)</f>
        <v/>
      </c>
      <c r="D7" s="114"/>
      <c r="E7" s="21" t="str">
        <f>IFERROR(VLOOKUP($D7,選手登録!$E$16:$H$85,2,FALSE)&amp;"","")</f>
        <v/>
      </c>
      <c r="F7" s="21" t="str">
        <f>IFERROR(VLOOKUP($D7,選手登録!$E$16:$H$85,3,FALSE)&amp;"","")</f>
        <v/>
      </c>
      <c r="G7" s="107" t="str">
        <f>IFERROR(VLOOKUP($D7,選手登録!$E$16:$H$85,4,FALSE)&amp;"","")</f>
        <v/>
      </c>
      <c r="H7" s="121"/>
      <c r="I7" s="22">
        <f>I6+1</f>
        <v>2</v>
      </c>
      <c r="J7" s="27" t="str">
        <f>IF(K7="","",J6)</f>
        <v/>
      </c>
      <c r="K7" s="114"/>
      <c r="L7" s="21" t="str">
        <f>IFERROR(VLOOKUP($K7,選手登録!$N$16:$Q$85,2,FALSE)&amp;"","")</f>
        <v/>
      </c>
      <c r="M7" s="21" t="str">
        <f>IFERROR(VLOOKUP($K7,選手登録!$N$16:$Q$85,3,FALSE)&amp;"","")</f>
        <v/>
      </c>
      <c r="N7" s="107" t="str">
        <f>IFERROR(VLOOKUP($K7,選手登録!$N$16:$Q$85,4,FALSE)&amp;"","")</f>
        <v/>
      </c>
      <c r="O7" s="121"/>
    </row>
    <row r="8" spans="1:17">
      <c r="A8" s="149"/>
      <c r="B8" s="116">
        <f t="shared" ref="B8:B13" si="0">B7+1</f>
        <v>3</v>
      </c>
      <c r="C8" s="27" t="str">
        <f t="shared" ref="C8:C13" si="1">IF(D8="","",C7)</f>
        <v/>
      </c>
      <c r="D8" s="114"/>
      <c r="E8" s="21" t="str">
        <f>IFERROR(VLOOKUP($D8,選手登録!$E$16:$H$85,2,FALSE)&amp;"","")</f>
        <v/>
      </c>
      <c r="F8" s="21" t="str">
        <f>IFERROR(VLOOKUP($D8,選手登録!$E$16:$H$85,3,FALSE)&amp;"","")</f>
        <v/>
      </c>
      <c r="G8" s="107" t="str">
        <f>IFERROR(VLOOKUP($D8,選手登録!$E$16:$H$85,4,FALSE)&amp;"","")</f>
        <v/>
      </c>
      <c r="H8" s="121"/>
      <c r="I8" s="22">
        <f t="shared" ref="I8:I13" si="2">I7+1</f>
        <v>3</v>
      </c>
      <c r="J8" s="27" t="str">
        <f t="shared" ref="J8:J13" si="3">IF(K8="","",J7)</f>
        <v/>
      </c>
      <c r="K8" s="114"/>
      <c r="L8" s="21" t="str">
        <f>IFERROR(VLOOKUP($K8,選手登録!$N$16:$Q$85,2,FALSE)&amp;"","")</f>
        <v/>
      </c>
      <c r="M8" s="21" t="str">
        <f>IFERROR(VLOOKUP($K8,選手登録!$N$16:$Q$85,3,FALSE)&amp;"","")</f>
        <v/>
      </c>
      <c r="N8" s="107" t="str">
        <f>IFERROR(VLOOKUP($K8,選手登録!$N$16:$Q$85,4,FALSE)&amp;"","")</f>
        <v/>
      </c>
      <c r="O8" s="121"/>
    </row>
    <row r="9" spans="1:17">
      <c r="A9" s="149"/>
      <c r="B9" s="116">
        <f t="shared" si="0"/>
        <v>4</v>
      </c>
      <c r="C9" s="27" t="str">
        <f t="shared" si="1"/>
        <v/>
      </c>
      <c r="D9" s="114"/>
      <c r="E9" s="21" t="str">
        <f>IFERROR(VLOOKUP($D9,選手登録!$E$16:$H$85,2,FALSE)&amp;"","")</f>
        <v/>
      </c>
      <c r="F9" s="21" t="str">
        <f>IFERROR(VLOOKUP($D9,選手登録!$E$16:$H$85,3,FALSE)&amp;"","")</f>
        <v/>
      </c>
      <c r="G9" s="107" t="str">
        <f>IFERROR(VLOOKUP($D9,選手登録!$E$16:$H$85,4,FALSE)&amp;"","")</f>
        <v/>
      </c>
      <c r="H9" s="121"/>
      <c r="I9" s="22">
        <f t="shared" si="2"/>
        <v>4</v>
      </c>
      <c r="J9" s="27" t="str">
        <f t="shared" si="3"/>
        <v/>
      </c>
      <c r="K9" s="114"/>
      <c r="L9" s="21" t="str">
        <f>IFERROR(VLOOKUP($K9,選手登録!$N$16:$Q$85,2,FALSE)&amp;"","")</f>
        <v/>
      </c>
      <c r="M9" s="21" t="str">
        <f>IFERROR(VLOOKUP($K9,選手登録!$N$16:$Q$85,3,FALSE)&amp;"","")</f>
        <v/>
      </c>
      <c r="N9" s="107" t="str">
        <f>IFERROR(VLOOKUP($K9,選手登録!$N$16:$Q$85,4,FALSE)&amp;"","")</f>
        <v/>
      </c>
      <c r="O9" s="121"/>
      <c r="Q9" t="s">
        <v>22</v>
      </c>
    </row>
    <row r="10" spans="1:17">
      <c r="A10" s="149"/>
      <c r="B10" s="116">
        <f t="shared" si="0"/>
        <v>5</v>
      </c>
      <c r="C10" s="27" t="str">
        <f t="shared" si="1"/>
        <v/>
      </c>
      <c r="D10" s="114"/>
      <c r="E10" s="21" t="str">
        <f>IFERROR(VLOOKUP($D10,選手登録!$E$16:$H$85,2,FALSE)&amp;"","")</f>
        <v/>
      </c>
      <c r="F10" s="21" t="str">
        <f>IFERROR(VLOOKUP($D10,選手登録!$E$16:$H$85,3,FALSE)&amp;"","")</f>
        <v/>
      </c>
      <c r="G10" s="107" t="str">
        <f>IFERROR(VLOOKUP($D10,選手登録!$E$16:$H$85,4,FALSE)&amp;"","")</f>
        <v/>
      </c>
      <c r="H10" s="121"/>
      <c r="I10" s="22">
        <f t="shared" si="2"/>
        <v>5</v>
      </c>
      <c r="J10" s="27" t="str">
        <f t="shared" si="3"/>
        <v/>
      </c>
      <c r="K10" s="114"/>
      <c r="L10" s="21" t="str">
        <f>IFERROR(VLOOKUP($K10,選手登録!$N$16:$Q$85,2,FALSE)&amp;"","")</f>
        <v/>
      </c>
      <c r="M10" s="21" t="str">
        <f>IFERROR(VLOOKUP($K10,選手登録!$N$16:$Q$85,3,FALSE)&amp;"","")</f>
        <v/>
      </c>
      <c r="N10" s="107" t="str">
        <f>IFERROR(VLOOKUP($K10,選手登録!$N$16:$Q$85,4,FALSE)&amp;"","")</f>
        <v/>
      </c>
      <c r="O10" s="121"/>
      <c r="Q10" t="s">
        <v>5</v>
      </c>
    </row>
    <row r="11" spans="1:17">
      <c r="A11" s="149"/>
      <c r="B11" s="116">
        <f t="shared" si="0"/>
        <v>6</v>
      </c>
      <c r="C11" s="27" t="str">
        <f t="shared" si="1"/>
        <v/>
      </c>
      <c r="D11" s="114"/>
      <c r="E11" s="21" t="str">
        <f>IFERROR(VLOOKUP($D11,選手登録!$E$16:$H$85,2,FALSE)&amp;"","")</f>
        <v/>
      </c>
      <c r="F11" s="21" t="str">
        <f>IFERROR(VLOOKUP($D11,選手登録!$E$16:$H$85,3,FALSE)&amp;"","")</f>
        <v/>
      </c>
      <c r="G11" s="107" t="str">
        <f>IFERROR(VLOOKUP($D11,選手登録!$E$16:$H$85,4,FALSE)&amp;"","")</f>
        <v/>
      </c>
      <c r="H11" s="121"/>
      <c r="I11" s="22">
        <f t="shared" si="2"/>
        <v>6</v>
      </c>
      <c r="J11" s="27" t="str">
        <f t="shared" si="3"/>
        <v/>
      </c>
      <c r="K11" s="114"/>
      <c r="L11" s="21" t="str">
        <f>IFERROR(VLOOKUP($K11,選手登録!$N$16:$Q$85,2,FALSE)&amp;"","")</f>
        <v/>
      </c>
      <c r="M11" s="21" t="str">
        <f>IFERROR(VLOOKUP($K11,選手登録!$N$16:$Q$85,3,FALSE)&amp;"","")</f>
        <v/>
      </c>
      <c r="N11" s="107" t="str">
        <f>IFERROR(VLOOKUP($K11,選手登録!$N$16:$Q$85,4,FALSE)&amp;"","")</f>
        <v/>
      </c>
      <c r="O11" s="121"/>
      <c r="Q11" t="s">
        <v>91</v>
      </c>
    </row>
    <row r="12" spans="1:17">
      <c r="A12" s="149"/>
      <c r="B12" s="116">
        <f t="shared" si="0"/>
        <v>7</v>
      </c>
      <c r="C12" s="27" t="str">
        <f t="shared" si="1"/>
        <v/>
      </c>
      <c r="D12" s="114"/>
      <c r="E12" s="21" t="str">
        <f>IFERROR(VLOOKUP($D12,選手登録!$E$16:$H$85,2,FALSE)&amp;"","")</f>
        <v/>
      </c>
      <c r="F12" s="21" t="str">
        <f>IFERROR(VLOOKUP($D12,選手登録!$E$16:$H$85,3,FALSE)&amp;"","")</f>
        <v/>
      </c>
      <c r="G12" s="107" t="str">
        <f>IFERROR(VLOOKUP($D12,選手登録!$E$16:$H$85,4,FALSE)&amp;"","")</f>
        <v/>
      </c>
      <c r="H12" s="121"/>
      <c r="I12" s="22">
        <f t="shared" si="2"/>
        <v>7</v>
      </c>
      <c r="J12" s="27" t="str">
        <f t="shared" si="3"/>
        <v/>
      </c>
      <c r="K12" s="114"/>
      <c r="L12" s="21" t="str">
        <f>IFERROR(VLOOKUP($K12,選手登録!$N$16:$Q$85,2,FALSE)&amp;"","")</f>
        <v/>
      </c>
      <c r="M12" s="21" t="str">
        <f>IFERROR(VLOOKUP($K12,選手登録!$N$16:$Q$85,3,FALSE)&amp;"","")</f>
        <v/>
      </c>
      <c r="N12" s="107" t="str">
        <f>IFERROR(VLOOKUP($K12,選手登録!$N$16:$Q$85,4,FALSE)&amp;"","")</f>
        <v/>
      </c>
      <c r="O12" s="121"/>
      <c r="Q12" t="s">
        <v>32</v>
      </c>
    </row>
    <row r="13" spans="1:17" ht="14.25" thickBot="1">
      <c r="A13" s="150"/>
      <c r="B13" s="116">
        <f t="shared" si="0"/>
        <v>8</v>
      </c>
      <c r="C13" s="28" t="str">
        <f t="shared" si="1"/>
        <v/>
      </c>
      <c r="D13" s="119"/>
      <c r="E13" s="29" t="str">
        <f>IFERROR(VLOOKUP($D13,選手登録!$E$16:$H$85,2,FALSE)&amp;"","")</f>
        <v/>
      </c>
      <c r="F13" s="29" t="str">
        <f>IFERROR(VLOOKUP($D13,選手登録!$E$16:$H$85,3,FALSE)&amp;"","")</f>
        <v/>
      </c>
      <c r="G13" s="108" t="str">
        <f>IFERROR(VLOOKUP($D13,選手登録!$E$16:$H$85,4,FALSE)&amp;"","")</f>
        <v/>
      </c>
      <c r="H13" s="122"/>
      <c r="I13" s="22">
        <f t="shared" si="2"/>
        <v>8</v>
      </c>
      <c r="J13" s="28" t="str">
        <f t="shared" si="3"/>
        <v/>
      </c>
      <c r="K13" s="119"/>
      <c r="L13" s="29" t="str">
        <f>IFERROR(VLOOKUP($K13,選手登録!$N$16:$Q$85,2,FALSE)&amp;"","")</f>
        <v/>
      </c>
      <c r="M13" s="29" t="str">
        <f>IFERROR(VLOOKUP($K13,選手登録!$N$16:$Q$85,3,FALSE)&amp;"","")</f>
        <v/>
      </c>
      <c r="N13" s="108" t="str">
        <f>IFERROR(VLOOKUP($K13,選手登録!$N$16:$Q$85,4,FALSE)&amp;"","")</f>
        <v/>
      </c>
      <c r="O13" s="122"/>
    </row>
    <row r="14" spans="1:17">
      <c r="A14" s="148" t="s">
        <v>93</v>
      </c>
      <c r="B14" s="117">
        <v>1</v>
      </c>
      <c r="C14" s="25" t="str">
        <f>IF(D14="","",選手登録!$E$5&amp;" "&amp;A14)</f>
        <v/>
      </c>
      <c r="D14" s="118"/>
      <c r="E14" s="26" t="str">
        <f>IFERROR(VLOOKUP($D14,選手登録!$E$16:$H$85,2,FALSE)&amp;"","")</f>
        <v/>
      </c>
      <c r="F14" s="26" t="str">
        <f>IFERROR(VLOOKUP($D14,選手登録!$E$16:$H$85,3,FALSE)&amp;"","")</f>
        <v/>
      </c>
      <c r="G14" s="106" t="str">
        <f>IFERROR(VLOOKUP($D14,選手登録!$E$16:$H$85,4,FALSE)&amp;"","")</f>
        <v/>
      </c>
      <c r="H14" s="120"/>
      <c r="I14" s="22">
        <v>1</v>
      </c>
      <c r="J14" s="25" t="str">
        <f>IF(K14="","",選手登録!$E$5&amp;" B")</f>
        <v/>
      </c>
      <c r="K14" s="118"/>
      <c r="L14" s="26" t="str">
        <f>IFERROR(VLOOKUP($K14,選手登録!$N$16:$Q$85,2,FALSE)&amp;"","")</f>
        <v/>
      </c>
      <c r="M14" s="26" t="str">
        <f>IFERROR(VLOOKUP($K14,選手登録!$N$16:$Q$85,3,FALSE)&amp;"","")</f>
        <v/>
      </c>
      <c r="N14" s="106" t="str">
        <f>IFERROR(VLOOKUP($K14,選手登録!$N$16:$Q$85,4,FALSE)&amp;"","")</f>
        <v/>
      </c>
      <c r="O14" s="120"/>
    </row>
    <row r="15" spans="1:17">
      <c r="A15" s="149"/>
      <c r="B15" s="117">
        <f>B14+1</f>
        <v>2</v>
      </c>
      <c r="C15" s="27" t="str">
        <f t="shared" ref="C15:C21" si="4">IF(D15="","",C14)</f>
        <v/>
      </c>
      <c r="D15" s="114"/>
      <c r="E15" s="21" t="str">
        <f>IFERROR(VLOOKUP($D15,選手登録!$E$16:$H$85,2,FALSE)&amp;"","")</f>
        <v/>
      </c>
      <c r="F15" s="21" t="str">
        <f>IFERROR(VLOOKUP($D15,選手登録!$E$16:$H$85,3,FALSE)&amp;"","")</f>
        <v/>
      </c>
      <c r="G15" s="107" t="str">
        <f>IFERROR(VLOOKUP($D15,選手登録!$E$16:$H$85,4,FALSE)&amp;"","")</f>
        <v/>
      </c>
      <c r="H15" s="121"/>
      <c r="I15" s="22">
        <f>I14+1</f>
        <v>2</v>
      </c>
      <c r="J15" s="27" t="str">
        <f t="shared" ref="J15:J21" si="5">IF(K15="","",J14)</f>
        <v/>
      </c>
      <c r="K15" s="114"/>
      <c r="L15" s="21" t="str">
        <f>IFERROR(VLOOKUP($K15,選手登録!$N$16:$Q$85,2,FALSE)&amp;"","")</f>
        <v/>
      </c>
      <c r="M15" s="21" t="str">
        <f>IFERROR(VLOOKUP($K15,選手登録!$N$16:$Q$85,3,FALSE)&amp;"","")</f>
        <v/>
      </c>
      <c r="N15" s="107" t="str">
        <f>IFERROR(VLOOKUP($K15,選手登録!$N$16:$Q$85,4,FALSE)&amp;"","")</f>
        <v/>
      </c>
      <c r="O15" s="121"/>
    </row>
    <row r="16" spans="1:17">
      <c r="A16" s="149"/>
      <c r="B16" s="117">
        <f t="shared" ref="B16:B21" si="6">B15+1</f>
        <v>3</v>
      </c>
      <c r="C16" s="27" t="str">
        <f t="shared" si="4"/>
        <v/>
      </c>
      <c r="D16" s="114"/>
      <c r="E16" s="21" t="str">
        <f>IFERROR(VLOOKUP($D16,選手登録!$E$16:$H$85,2,FALSE)&amp;"","")</f>
        <v/>
      </c>
      <c r="F16" s="21" t="str">
        <f>IFERROR(VLOOKUP($D16,選手登録!$E$16:$H$85,3,FALSE)&amp;"","")</f>
        <v/>
      </c>
      <c r="G16" s="107" t="str">
        <f>IFERROR(VLOOKUP($D16,選手登録!$E$16:$H$85,4,FALSE)&amp;"","")</f>
        <v/>
      </c>
      <c r="H16" s="121"/>
      <c r="I16" s="22">
        <f t="shared" ref="I16:I21" si="7">I15+1</f>
        <v>3</v>
      </c>
      <c r="J16" s="27" t="str">
        <f t="shared" si="5"/>
        <v/>
      </c>
      <c r="K16" s="114"/>
      <c r="L16" s="21" t="str">
        <f>IFERROR(VLOOKUP($K16,選手登録!$N$16:$Q$85,2,FALSE)&amp;"","")</f>
        <v/>
      </c>
      <c r="M16" s="21" t="str">
        <f>IFERROR(VLOOKUP($K16,選手登録!$N$16:$Q$85,3,FALSE)&amp;"","")</f>
        <v/>
      </c>
      <c r="N16" s="107" t="str">
        <f>IFERROR(VLOOKUP($K16,選手登録!$N$16:$Q$85,4,FALSE)&amp;"","")</f>
        <v/>
      </c>
      <c r="O16" s="121"/>
    </row>
    <row r="17" spans="1:15">
      <c r="A17" s="149"/>
      <c r="B17" s="117">
        <f t="shared" si="6"/>
        <v>4</v>
      </c>
      <c r="C17" s="27" t="str">
        <f t="shared" si="4"/>
        <v/>
      </c>
      <c r="D17" s="114"/>
      <c r="E17" s="21" t="str">
        <f>IFERROR(VLOOKUP($D17,選手登録!$E$16:$H$85,2,FALSE)&amp;"","")</f>
        <v/>
      </c>
      <c r="F17" s="21" t="str">
        <f>IFERROR(VLOOKUP($D17,選手登録!$E$16:$H$85,3,FALSE)&amp;"","")</f>
        <v/>
      </c>
      <c r="G17" s="107" t="str">
        <f>IFERROR(VLOOKUP($D17,選手登録!$E$16:$H$85,4,FALSE)&amp;"","")</f>
        <v/>
      </c>
      <c r="H17" s="121"/>
      <c r="I17" s="22">
        <f t="shared" si="7"/>
        <v>4</v>
      </c>
      <c r="J17" s="27" t="str">
        <f t="shared" si="5"/>
        <v/>
      </c>
      <c r="K17" s="114"/>
      <c r="L17" s="21" t="str">
        <f>IFERROR(VLOOKUP($K17,選手登録!$N$16:$Q$85,2,FALSE)&amp;"","")</f>
        <v/>
      </c>
      <c r="M17" s="21" t="str">
        <f>IFERROR(VLOOKUP($K17,選手登録!$N$16:$Q$85,3,FALSE)&amp;"","")</f>
        <v/>
      </c>
      <c r="N17" s="107" t="str">
        <f>IFERROR(VLOOKUP($K17,選手登録!$N$16:$Q$85,4,FALSE)&amp;"","")</f>
        <v/>
      </c>
      <c r="O17" s="121"/>
    </row>
    <row r="18" spans="1:15">
      <c r="A18" s="149"/>
      <c r="B18" s="117">
        <f t="shared" si="6"/>
        <v>5</v>
      </c>
      <c r="C18" s="27" t="str">
        <f t="shared" si="4"/>
        <v/>
      </c>
      <c r="D18" s="114"/>
      <c r="E18" s="21" t="str">
        <f>IFERROR(VLOOKUP($D18,選手登録!$E$16:$H$85,2,FALSE)&amp;"","")</f>
        <v/>
      </c>
      <c r="F18" s="21" t="str">
        <f>IFERROR(VLOOKUP($D18,選手登録!$E$16:$H$85,3,FALSE)&amp;"","")</f>
        <v/>
      </c>
      <c r="G18" s="107" t="str">
        <f>IFERROR(VLOOKUP($D18,選手登録!$E$16:$H$85,4,FALSE)&amp;"","")</f>
        <v/>
      </c>
      <c r="H18" s="121"/>
      <c r="I18" s="22">
        <f t="shared" si="7"/>
        <v>5</v>
      </c>
      <c r="J18" s="27" t="str">
        <f t="shared" si="5"/>
        <v/>
      </c>
      <c r="K18" s="114"/>
      <c r="L18" s="21" t="str">
        <f>IFERROR(VLOOKUP($K18,選手登録!$N$16:$Q$85,2,FALSE)&amp;"","")</f>
        <v/>
      </c>
      <c r="M18" s="21" t="str">
        <f>IFERROR(VLOOKUP($K18,選手登録!$N$16:$Q$85,3,FALSE)&amp;"","")</f>
        <v/>
      </c>
      <c r="N18" s="107" t="str">
        <f>IFERROR(VLOOKUP($K18,選手登録!$N$16:$Q$85,4,FALSE)&amp;"","")</f>
        <v/>
      </c>
      <c r="O18" s="121"/>
    </row>
    <row r="19" spans="1:15">
      <c r="A19" s="149"/>
      <c r="B19" s="117">
        <f t="shared" si="6"/>
        <v>6</v>
      </c>
      <c r="C19" s="27" t="str">
        <f t="shared" si="4"/>
        <v/>
      </c>
      <c r="D19" s="114"/>
      <c r="E19" s="21" t="str">
        <f>IFERROR(VLOOKUP($D19,選手登録!$E$16:$H$85,2,FALSE)&amp;"","")</f>
        <v/>
      </c>
      <c r="F19" s="21" t="str">
        <f>IFERROR(VLOOKUP($D19,選手登録!$E$16:$H$85,3,FALSE)&amp;"","")</f>
        <v/>
      </c>
      <c r="G19" s="107" t="str">
        <f>IFERROR(VLOOKUP($D19,選手登録!$E$16:$H$85,4,FALSE)&amp;"","")</f>
        <v/>
      </c>
      <c r="H19" s="121"/>
      <c r="I19" s="22">
        <f t="shared" si="7"/>
        <v>6</v>
      </c>
      <c r="J19" s="27" t="str">
        <f t="shared" si="5"/>
        <v/>
      </c>
      <c r="K19" s="114"/>
      <c r="L19" s="21" t="str">
        <f>IFERROR(VLOOKUP($K19,選手登録!$N$16:$Q$85,2,FALSE)&amp;"","")</f>
        <v/>
      </c>
      <c r="M19" s="21" t="str">
        <f>IFERROR(VLOOKUP($K19,選手登録!$N$16:$Q$85,3,FALSE)&amp;"","")</f>
        <v/>
      </c>
      <c r="N19" s="107" t="str">
        <f>IFERROR(VLOOKUP($K19,選手登録!$N$16:$Q$85,4,FALSE)&amp;"","")</f>
        <v/>
      </c>
      <c r="O19" s="121"/>
    </row>
    <row r="20" spans="1:15">
      <c r="A20" s="149"/>
      <c r="B20" s="117">
        <f t="shared" si="6"/>
        <v>7</v>
      </c>
      <c r="C20" s="27" t="str">
        <f t="shared" si="4"/>
        <v/>
      </c>
      <c r="D20" s="114"/>
      <c r="E20" s="21" t="str">
        <f>IFERROR(VLOOKUP($D20,選手登録!$E$16:$H$85,2,FALSE)&amp;"","")</f>
        <v/>
      </c>
      <c r="F20" s="21" t="str">
        <f>IFERROR(VLOOKUP($D20,選手登録!$E$16:$H$85,3,FALSE)&amp;"","")</f>
        <v/>
      </c>
      <c r="G20" s="107" t="str">
        <f>IFERROR(VLOOKUP($D20,選手登録!$E$16:$H$85,4,FALSE)&amp;"","")</f>
        <v/>
      </c>
      <c r="H20" s="121"/>
      <c r="I20" s="22">
        <f t="shared" si="7"/>
        <v>7</v>
      </c>
      <c r="J20" s="27" t="str">
        <f t="shared" si="5"/>
        <v/>
      </c>
      <c r="K20" s="114"/>
      <c r="L20" s="21" t="str">
        <f>IFERROR(VLOOKUP($K20,選手登録!$N$16:$Q$85,2,FALSE)&amp;"","")</f>
        <v/>
      </c>
      <c r="M20" s="21" t="str">
        <f>IFERROR(VLOOKUP($K20,選手登録!$N$16:$Q$85,3,FALSE)&amp;"","")</f>
        <v/>
      </c>
      <c r="N20" s="107" t="str">
        <f>IFERROR(VLOOKUP($K20,選手登録!$N$16:$Q$85,4,FALSE)&amp;"","")</f>
        <v/>
      </c>
      <c r="O20" s="121"/>
    </row>
    <row r="21" spans="1:15" ht="14.25" thickBot="1">
      <c r="A21" s="150"/>
      <c r="B21" s="117">
        <f t="shared" si="6"/>
        <v>8</v>
      </c>
      <c r="C21" s="28" t="str">
        <f t="shared" si="4"/>
        <v/>
      </c>
      <c r="D21" s="119"/>
      <c r="E21" s="29" t="str">
        <f>IFERROR(VLOOKUP($D21,選手登録!$E$16:$H$85,2,FALSE)&amp;"","")</f>
        <v/>
      </c>
      <c r="F21" s="29" t="str">
        <f>IFERROR(VLOOKUP($D21,選手登録!$E$16:$H$85,3,FALSE)&amp;"","")</f>
        <v/>
      </c>
      <c r="G21" s="108" t="str">
        <f>IFERROR(VLOOKUP($D21,選手登録!$E$16:$H$85,4,FALSE)&amp;"","")</f>
        <v/>
      </c>
      <c r="H21" s="122"/>
      <c r="I21" s="22">
        <f t="shared" si="7"/>
        <v>8</v>
      </c>
      <c r="J21" s="28" t="str">
        <f t="shared" si="5"/>
        <v/>
      </c>
      <c r="K21" s="119"/>
      <c r="L21" s="29" t="str">
        <f>IFERROR(VLOOKUP($K21,選手登録!$N$16:$Q$85,2,FALSE)&amp;"","")</f>
        <v/>
      </c>
      <c r="M21" s="29" t="str">
        <f>IFERROR(VLOOKUP($K21,選手登録!$N$16:$Q$85,3,FALSE)&amp;"","")</f>
        <v/>
      </c>
      <c r="N21" s="108" t="str">
        <f>IFERROR(VLOOKUP($K21,選手登録!$N$16:$Q$85,4,FALSE)&amp;"","")</f>
        <v/>
      </c>
      <c r="O21" s="122"/>
    </row>
    <row r="22" spans="1:15">
      <c r="A22" s="148" t="s">
        <v>94</v>
      </c>
      <c r="B22" s="116">
        <v>1</v>
      </c>
      <c r="C22" s="25" t="str">
        <f>IF(D22="","",選手登録!$E$5&amp;" "&amp;A22)</f>
        <v/>
      </c>
      <c r="D22" s="118"/>
      <c r="E22" s="26" t="str">
        <f>IFERROR(VLOOKUP($D22,選手登録!$E$16:$H$85,2,FALSE)&amp;"","")</f>
        <v/>
      </c>
      <c r="F22" s="26" t="str">
        <f>IFERROR(VLOOKUP($D22,選手登録!$E$16:$H$85,3,FALSE)&amp;"","")</f>
        <v/>
      </c>
      <c r="G22" s="106" t="str">
        <f>IFERROR(VLOOKUP($D22,選手登録!$E$16:$H$85,4,FALSE)&amp;"","")</f>
        <v/>
      </c>
      <c r="H22" s="120"/>
      <c r="I22" s="22">
        <v>1</v>
      </c>
      <c r="J22" s="25" t="str">
        <f>IF(K22="","",選手登録!$E$5&amp;" C")</f>
        <v/>
      </c>
      <c r="K22" s="118"/>
      <c r="L22" s="26" t="str">
        <f>IFERROR(VLOOKUP($K22,選手登録!$N$16:$Q$85,2,FALSE)&amp;"","")</f>
        <v/>
      </c>
      <c r="M22" s="26" t="str">
        <f>IFERROR(VLOOKUP($K22,選手登録!$N$16:$Q$85,3,FALSE)&amp;"","")</f>
        <v/>
      </c>
      <c r="N22" s="106" t="str">
        <f>IFERROR(VLOOKUP($K22,選手登録!$N$16:$Q$85,4,FALSE)&amp;"","")</f>
        <v/>
      </c>
      <c r="O22" s="120"/>
    </row>
    <row r="23" spans="1:15">
      <c r="A23" s="149"/>
      <c r="B23" s="116">
        <f>B22+1</f>
        <v>2</v>
      </c>
      <c r="C23" s="27" t="str">
        <f t="shared" ref="C23:C29" si="8">IF(D23="","",C22)</f>
        <v/>
      </c>
      <c r="D23" s="114"/>
      <c r="E23" s="21" t="str">
        <f>IFERROR(VLOOKUP($D23,選手登録!$E$16:$H$85,2,FALSE)&amp;"","")</f>
        <v/>
      </c>
      <c r="F23" s="21" t="str">
        <f>IFERROR(VLOOKUP($D23,選手登録!$E$16:$H$85,3,FALSE)&amp;"","")</f>
        <v/>
      </c>
      <c r="G23" s="107" t="str">
        <f>IFERROR(VLOOKUP($D23,選手登録!$E$16:$H$85,4,FALSE)&amp;"","")</f>
        <v/>
      </c>
      <c r="H23" s="121"/>
      <c r="I23" s="22">
        <f>I22+1</f>
        <v>2</v>
      </c>
      <c r="J23" s="27" t="str">
        <f t="shared" ref="J23:J29" si="9">IF(K23="","",J22)</f>
        <v/>
      </c>
      <c r="K23" s="114"/>
      <c r="L23" s="21" t="str">
        <f>IFERROR(VLOOKUP($K23,選手登録!$N$16:$Q$85,2,FALSE)&amp;"","")</f>
        <v/>
      </c>
      <c r="M23" s="21" t="str">
        <f>IFERROR(VLOOKUP($K23,選手登録!$N$16:$Q$85,3,FALSE)&amp;"","")</f>
        <v/>
      </c>
      <c r="N23" s="107" t="str">
        <f>IFERROR(VLOOKUP($K23,選手登録!$N$16:$Q$85,4,FALSE)&amp;"","")</f>
        <v/>
      </c>
      <c r="O23" s="121"/>
    </row>
    <row r="24" spans="1:15">
      <c r="A24" s="149"/>
      <c r="B24" s="116">
        <f t="shared" ref="B24:B29" si="10">B23+1</f>
        <v>3</v>
      </c>
      <c r="C24" s="27" t="str">
        <f t="shared" si="8"/>
        <v/>
      </c>
      <c r="D24" s="114"/>
      <c r="E24" s="21" t="str">
        <f>IFERROR(VLOOKUP($D24,選手登録!$E$16:$H$85,2,FALSE)&amp;"","")</f>
        <v/>
      </c>
      <c r="F24" s="21" t="str">
        <f>IFERROR(VLOOKUP($D24,選手登録!$E$16:$H$85,3,FALSE)&amp;"","")</f>
        <v/>
      </c>
      <c r="G24" s="107" t="str">
        <f>IFERROR(VLOOKUP($D24,選手登録!$E$16:$H$85,4,FALSE)&amp;"","")</f>
        <v/>
      </c>
      <c r="H24" s="121"/>
      <c r="I24" s="22">
        <f t="shared" ref="I24:I29" si="11">I23+1</f>
        <v>3</v>
      </c>
      <c r="J24" s="27" t="str">
        <f t="shared" si="9"/>
        <v/>
      </c>
      <c r="K24" s="114"/>
      <c r="L24" s="21" t="str">
        <f>IFERROR(VLOOKUP($K24,選手登録!$N$16:$Q$85,2,FALSE)&amp;"","")</f>
        <v/>
      </c>
      <c r="M24" s="21" t="str">
        <f>IFERROR(VLOOKUP($K24,選手登録!$N$16:$Q$85,3,FALSE)&amp;"","")</f>
        <v/>
      </c>
      <c r="N24" s="107" t="str">
        <f>IFERROR(VLOOKUP($K24,選手登録!$N$16:$Q$85,4,FALSE)&amp;"","")</f>
        <v/>
      </c>
      <c r="O24" s="121"/>
    </row>
    <row r="25" spans="1:15">
      <c r="A25" s="149"/>
      <c r="B25" s="116">
        <f t="shared" si="10"/>
        <v>4</v>
      </c>
      <c r="C25" s="27" t="str">
        <f t="shared" si="8"/>
        <v/>
      </c>
      <c r="D25" s="114"/>
      <c r="E25" s="21" t="str">
        <f>IFERROR(VLOOKUP($D25,選手登録!$E$16:$H$85,2,FALSE)&amp;"","")</f>
        <v/>
      </c>
      <c r="F25" s="21" t="str">
        <f>IFERROR(VLOOKUP($D25,選手登録!$E$16:$H$85,3,FALSE)&amp;"","")</f>
        <v/>
      </c>
      <c r="G25" s="107" t="str">
        <f>IFERROR(VLOOKUP($D25,選手登録!$E$16:$H$85,4,FALSE)&amp;"","")</f>
        <v/>
      </c>
      <c r="H25" s="121"/>
      <c r="I25" s="22">
        <f t="shared" si="11"/>
        <v>4</v>
      </c>
      <c r="J25" s="27" t="str">
        <f t="shared" si="9"/>
        <v/>
      </c>
      <c r="K25" s="114"/>
      <c r="L25" s="21" t="str">
        <f>IFERROR(VLOOKUP($K25,選手登録!$N$16:$Q$85,2,FALSE)&amp;"","")</f>
        <v/>
      </c>
      <c r="M25" s="21" t="str">
        <f>IFERROR(VLOOKUP($K25,選手登録!$N$16:$Q$85,3,FALSE)&amp;"","")</f>
        <v/>
      </c>
      <c r="N25" s="107" t="str">
        <f>IFERROR(VLOOKUP($K25,選手登録!$N$16:$Q$85,4,FALSE)&amp;"","")</f>
        <v/>
      </c>
      <c r="O25" s="121"/>
    </row>
    <row r="26" spans="1:15">
      <c r="A26" s="149"/>
      <c r="B26" s="116">
        <f t="shared" si="10"/>
        <v>5</v>
      </c>
      <c r="C26" s="27" t="str">
        <f t="shared" si="8"/>
        <v/>
      </c>
      <c r="D26" s="114"/>
      <c r="E26" s="21" t="str">
        <f>IFERROR(VLOOKUP($D26,選手登録!$E$16:$H$85,2,FALSE)&amp;"","")</f>
        <v/>
      </c>
      <c r="F26" s="21" t="str">
        <f>IFERROR(VLOOKUP($D26,選手登録!$E$16:$H$85,3,FALSE)&amp;"","")</f>
        <v/>
      </c>
      <c r="G26" s="107" t="str">
        <f>IFERROR(VLOOKUP($D26,選手登録!$E$16:$H$85,4,FALSE)&amp;"","")</f>
        <v/>
      </c>
      <c r="H26" s="121"/>
      <c r="I26" s="22">
        <f t="shared" si="11"/>
        <v>5</v>
      </c>
      <c r="J26" s="27" t="str">
        <f t="shared" si="9"/>
        <v/>
      </c>
      <c r="K26" s="114"/>
      <c r="L26" s="21" t="str">
        <f>IFERROR(VLOOKUP($K26,選手登録!$N$16:$Q$85,2,FALSE)&amp;"","")</f>
        <v/>
      </c>
      <c r="M26" s="21" t="str">
        <f>IFERROR(VLOOKUP($K26,選手登録!$N$16:$Q$85,3,FALSE)&amp;"","")</f>
        <v/>
      </c>
      <c r="N26" s="107" t="str">
        <f>IFERROR(VLOOKUP($K26,選手登録!$N$16:$Q$85,4,FALSE)&amp;"","")</f>
        <v/>
      </c>
      <c r="O26" s="121"/>
    </row>
    <row r="27" spans="1:15">
      <c r="A27" s="149"/>
      <c r="B27" s="116">
        <f t="shared" si="10"/>
        <v>6</v>
      </c>
      <c r="C27" s="27" t="str">
        <f t="shared" si="8"/>
        <v/>
      </c>
      <c r="D27" s="114"/>
      <c r="E27" s="21" t="str">
        <f>IFERROR(VLOOKUP($D27,選手登録!$E$16:$H$85,2,FALSE)&amp;"","")</f>
        <v/>
      </c>
      <c r="F27" s="21" t="str">
        <f>IFERROR(VLOOKUP($D27,選手登録!$E$16:$H$85,3,FALSE)&amp;"","")</f>
        <v/>
      </c>
      <c r="G27" s="107" t="str">
        <f>IFERROR(VLOOKUP($D27,選手登録!$E$16:$H$85,4,FALSE)&amp;"","")</f>
        <v/>
      </c>
      <c r="H27" s="121"/>
      <c r="I27" s="22">
        <f t="shared" si="11"/>
        <v>6</v>
      </c>
      <c r="J27" s="27" t="str">
        <f t="shared" si="9"/>
        <v/>
      </c>
      <c r="K27" s="114"/>
      <c r="L27" s="21" t="str">
        <f>IFERROR(VLOOKUP($K27,選手登録!$N$16:$Q$85,2,FALSE)&amp;"","")</f>
        <v/>
      </c>
      <c r="M27" s="21" t="str">
        <f>IFERROR(VLOOKUP($K27,選手登録!$N$16:$Q$85,3,FALSE)&amp;"","")</f>
        <v/>
      </c>
      <c r="N27" s="107" t="str">
        <f>IFERROR(VLOOKUP($K27,選手登録!$N$16:$Q$85,4,FALSE)&amp;"","")</f>
        <v/>
      </c>
      <c r="O27" s="121"/>
    </row>
    <row r="28" spans="1:15">
      <c r="A28" s="149"/>
      <c r="B28" s="116">
        <f t="shared" si="10"/>
        <v>7</v>
      </c>
      <c r="C28" s="27" t="str">
        <f t="shared" si="8"/>
        <v/>
      </c>
      <c r="D28" s="114"/>
      <c r="E28" s="21" t="str">
        <f>IFERROR(VLOOKUP($D28,選手登録!$E$16:$H$85,2,FALSE)&amp;"","")</f>
        <v/>
      </c>
      <c r="F28" s="21" t="str">
        <f>IFERROR(VLOOKUP($D28,選手登録!$E$16:$H$85,3,FALSE)&amp;"","")</f>
        <v/>
      </c>
      <c r="G28" s="107" t="str">
        <f>IFERROR(VLOOKUP($D28,選手登録!$E$16:$H$85,4,FALSE)&amp;"","")</f>
        <v/>
      </c>
      <c r="H28" s="121"/>
      <c r="I28" s="22">
        <f t="shared" si="11"/>
        <v>7</v>
      </c>
      <c r="J28" s="27" t="str">
        <f t="shared" si="9"/>
        <v/>
      </c>
      <c r="K28" s="114"/>
      <c r="L28" s="21" t="str">
        <f>IFERROR(VLOOKUP($K28,選手登録!$N$16:$Q$85,2,FALSE)&amp;"","")</f>
        <v/>
      </c>
      <c r="M28" s="21" t="str">
        <f>IFERROR(VLOOKUP($K28,選手登録!$N$16:$Q$85,3,FALSE)&amp;"","")</f>
        <v/>
      </c>
      <c r="N28" s="107" t="str">
        <f>IFERROR(VLOOKUP($K28,選手登録!$N$16:$Q$85,4,FALSE)&amp;"","")</f>
        <v/>
      </c>
      <c r="O28" s="121"/>
    </row>
    <row r="29" spans="1:15" ht="14.25" thickBot="1">
      <c r="A29" s="150"/>
      <c r="B29" s="116">
        <f t="shared" si="10"/>
        <v>8</v>
      </c>
      <c r="C29" s="28" t="str">
        <f t="shared" si="8"/>
        <v/>
      </c>
      <c r="D29" s="119"/>
      <c r="E29" s="29" t="str">
        <f>IFERROR(VLOOKUP($D29,選手登録!$E$16:$H$85,2,FALSE)&amp;"","")</f>
        <v/>
      </c>
      <c r="F29" s="29" t="str">
        <f>IFERROR(VLOOKUP($D29,選手登録!$E$16:$H$85,3,FALSE)&amp;"","")</f>
        <v/>
      </c>
      <c r="G29" s="108" t="str">
        <f>IFERROR(VLOOKUP($D29,選手登録!$E$16:$H$85,4,FALSE)&amp;"","")</f>
        <v/>
      </c>
      <c r="H29" s="122"/>
      <c r="I29" s="22">
        <f t="shared" si="11"/>
        <v>8</v>
      </c>
      <c r="J29" s="28" t="str">
        <f t="shared" si="9"/>
        <v/>
      </c>
      <c r="K29" s="119"/>
      <c r="L29" s="29" t="str">
        <f>IFERROR(VLOOKUP($K29,選手登録!$N$16:$Q$85,2,FALSE)&amp;"","")</f>
        <v/>
      </c>
      <c r="M29" s="29" t="str">
        <f>IFERROR(VLOOKUP($K29,選手登録!$N$16:$Q$85,3,FALSE)&amp;"","")</f>
        <v/>
      </c>
      <c r="N29" s="108" t="str">
        <f>IFERROR(VLOOKUP($K29,選手登録!$N$16:$Q$85,4,FALSE)&amp;"","")</f>
        <v/>
      </c>
      <c r="O29" s="122"/>
    </row>
    <row r="30" spans="1:15">
      <c r="A30" s="148" t="s">
        <v>95</v>
      </c>
      <c r="B30" s="117">
        <v>1</v>
      </c>
      <c r="C30" s="25" t="str">
        <f>IF(D30="","",選手登録!$E$5&amp;" "&amp;A30)</f>
        <v/>
      </c>
      <c r="D30" s="118"/>
      <c r="E30" s="26" t="str">
        <f>IFERROR(VLOOKUP($D30,選手登録!$E$16:$H$85,2,FALSE)&amp;"","")</f>
        <v/>
      </c>
      <c r="F30" s="26" t="str">
        <f>IFERROR(VLOOKUP($D30,選手登録!$E$16:$H$85,3,FALSE)&amp;"","")</f>
        <v/>
      </c>
      <c r="G30" s="106" t="str">
        <f>IFERROR(VLOOKUP($D30,選手登録!$E$16:$H$85,4,FALSE)&amp;"","")</f>
        <v/>
      </c>
      <c r="H30" s="120"/>
      <c r="I30" s="22">
        <v>1</v>
      </c>
      <c r="J30" s="25" t="str">
        <f>IF(K30="","",選手登録!$E$5&amp;" D")</f>
        <v/>
      </c>
      <c r="K30" s="118"/>
      <c r="L30" s="26" t="str">
        <f>IFERROR(VLOOKUP($K30,選手登録!$N$16:$Q$85,2,FALSE)&amp;"","")</f>
        <v/>
      </c>
      <c r="M30" s="26" t="str">
        <f>IFERROR(VLOOKUP($K30,選手登録!$N$16:$Q$85,3,FALSE)&amp;"","")</f>
        <v/>
      </c>
      <c r="N30" s="106" t="str">
        <f>IFERROR(VLOOKUP($K30,選手登録!$N$16:$Q$85,4,FALSE)&amp;"","")</f>
        <v/>
      </c>
      <c r="O30" s="120"/>
    </row>
    <row r="31" spans="1:15">
      <c r="A31" s="149"/>
      <c r="B31" s="117">
        <f>B30+1</f>
        <v>2</v>
      </c>
      <c r="C31" s="27" t="str">
        <f t="shared" ref="C31:C37" si="12">IF(D31="","",C30)</f>
        <v/>
      </c>
      <c r="D31" s="114"/>
      <c r="E31" s="21" t="str">
        <f>IFERROR(VLOOKUP($D31,選手登録!$E$16:$H$85,2,FALSE)&amp;"","")</f>
        <v/>
      </c>
      <c r="F31" s="21" t="str">
        <f>IFERROR(VLOOKUP($D31,選手登録!$E$16:$H$85,3,FALSE)&amp;"","")</f>
        <v/>
      </c>
      <c r="G31" s="107" t="str">
        <f>IFERROR(VLOOKUP($D31,選手登録!$E$16:$H$85,4,FALSE)&amp;"","")</f>
        <v/>
      </c>
      <c r="H31" s="121"/>
      <c r="I31" s="22">
        <f>I30+1</f>
        <v>2</v>
      </c>
      <c r="J31" s="27" t="str">
        <f t="shared" ref="J31:J37" si="13">IF(K31="","",J30)</f>
        <v/>
      </c>
      <c r="K31" s="114"/>
      <c r="L31" s="21" t="str">
        <f>IFERROR(VLOOKUP($K31,選手登録!$N$16:$Q$85,2,FALSE)&amp;"","")</f>
        <v/>
      </c>
      <c r="M31" s="21" t="str">
        <f>IFERROR(VLOOKUP($K31,選手登録!$N$16:$Q$85,3,FALSE)&amp;"","")</f>
        <v/>
      </c>
      <c r="N31" s="107" t="str">
        <f>IFERROR(VLOOKUP($K31,選手登録!$N$16:$Q$85,4,FALSE)&amp;"","")</f>
        <v/>
      </c>
      <c r="O31" s="121"/>
    </row>
    <row r="32" spans="1:15">
      <c r="A32" s="149"/>
      <c r="B32" s="117">
        <f t="shared" ref="B32:B37" si="14">B31+1</f>
        <v>3</v>
      </c>
      <c r="C32" s="27" t="str">
        <f t="shared" si="12"/>
        <v/>
      </c>
      <c r="D32" s="114"/>
      <c r="E32" s="21" t="str">
        <f>IFERROR(VLOOKUP($D32,選手登録!$E$16:$H$85,2,FALSE)&amp;"","")</f>
        <v/>
      </c>
      <c r="F32" s="21" t="str">
        <f>IFERROR(VLOOKUP($D32,選手登録!$E$16:$H$85,3,FALSE)&amp;"","")</f>
        <v/>
      </c>
      <c r="G32" s="107" t="str">
        <f>IFERROR(VLOOKUP($D32,選手登録!$E$16:$H$85,4,FALSE)&amp;"","")</f>
        <v/>
      </c>
      <c r="H32" s="121"/>
      <c r="I32" s="22">
        <f t="shared" ref="I32:I37" si="15">I31+1</f>
        <v>3</v>
      </c>
      <c r="J32" s="27" t="str">
        <f t="shared" si="13"/>
        <v/>
      </c>
      <c r="K32" s="114"/>
      <c r="L32" s="21" t="str">
        <f>IFERROR(VLOOKUP($K32,選手登録!$N$16:$Q$85,2,FALSE)&amp;"","")</f>
        <v/>
      </c>
      <c r="M32" s="21" t="str">
        <f>IFERROR(VLOOKUP($K32,選手登録!$N$16:$Q$85,3,FALSE)&amp;"","")</f>
        <v/>
      </c>
      <c r="N32" s="107" t="str">
        <f>IFERROR(VLOOKUP($K32,選手登録!$N$16:$Q$85,4,FALSE)&amp;"","")</f>
        <v/>
      </c>
      <c r="O32" s="121"/>
    </row>
    <row r="33" spans="1:15">
      <c r="A33" s="149"/>
      <c r="B33" s="117">
        <f t="shared" si="14"/>
        <v>4</v>
      </c>
      <c r="C33" s="27" t="str">
        <f t="shared" si="12"/>
        <v/>
      </c>
      <c r="D33" s="114"/>
      <c r="E33" s="21" t="str">
        <f>IFERROR(VLOOKUP($D33,選手登録!$E$16:$H$85,2,FALSE)&amp;"","")</f>
        <v/>
      </c>
      <c r="F33" s="21" t="str">
        <f>IFERROR(VLOOKUP($D33,選手登録!$E$16:$H$85,3,FALSE)&amp;"","")</f>
        <v/>
      </c>
      <c r="G33" s="107" t="str">
        <f>IFERROR(VLOOKUP($D33,選手登録!$E$16:$H$85,4,FALSE)&amp;"","")</f>
        <v/>
      </c>
      <c r="H33" s="121"/>
      <c r="I33" s="22">
        <f t="shared" si="15"/>
        <v>4</v>
      </c>
      <c r="J33" s="27" t="str">
        <f t="shared" si="13"/>
        <v/>
      </c>
      <c r="K33" s="114"/>
      <c r="L33" s="21" t="str">
        <f>IFERROR(VLOOKUP($K33,選手登録!$N$16:$Q$85,2,FALSE)&amp;"","")</f>
        <v/>
      </c>
      <c r="M33" s="21" t="str">
        <f>IFERROR(VLOOKUP($K33,選手登録!$N$16:$Q$85,3,FALSE)&amp;"","")</f>
        <v/>
      </c>
      <c r="N33" s="107" t="str">
        <f>IFERROR(VLOOKUP($K33,選手登録!$N$16:$Q$85,4,FALSE)&amp;"","")</f>
        <v/>
      </c>
      <c r="O33" s="121"/>
    </row>
    <row r="34" spans="1:15">
      <c r="A34" s="149"/>
      <c r="B34" s="117">
        <f t="shared" si="14"/>
        <v>5</v>
      </c>
      <c r="C34" s="27" t="str">
        <f t="shared" si="12"/>
        <v/>
      </c>
      <c r="D34" s="114"/>
      <c r="E34" s="21" t="str">
        <f>IFERROR(VLOOKUP($D34,選手登録!$E$16:$H$85,2,FALSE)&amp;"","")</f>
        <v/>
      </c>
      <c r="F34" s="21" t="str">
        <f>IFERROR(VLOOKUP($D34,選手登録!$E$16:$H$85,3,FALSE)&amp;"","")</f>
        <v/>
      </c>
      <c r="G34" s="107" t="str">
        <f>IFERROR(VLOOKUP($D34,選手登録!$E$16:$H$85,4,FALSE)&amp;"","")</f>
        <v/>
      </c>
      <c r="H34" s="121"/>
      <c r="I34" s="22">
        <f t="shared" si="15"/>
        <v>5</v>
      </c>
      <c r="J34" s="27" t="str">
        <f t="shared" si="13"/>
        <v/>
      </c>
      <c r="K34" s="114"/>
      <c r="L34" s="21" t="str">
        <f>IFERROR(VLOOKUP($K34,選手登録!$N$16:$Q$85,2,FALSE)&amp;"","")</f>
        <v/>
      </c>
      <c r="M34" s="21" t="str">
        <f>IFERROR(VLOOKUP($K34,選手登録!$N$16:$Q$85,3,FALSE)&amp;"","")</f>
        <v/>
      </c>
      <c r="N34" s="107" t="str">
        <f>IFERROR(VLOOKUP($K34,選手登録!$N$16:$Q$85,4,FALSE)&amp;"","")</f>
        <v/>
      </c>
      <c r="O34" s="121"/>
    </row>
    <row r="35" spans="1:15">
      <c r="A35" s="149"/>
      <c r="B35" s="117">
        <f t="shared" si="14"/>
        <v>6</v>
      </c>
      <c r="C35" s="27" t="str">
        <f t="shared" si="12"/>
        <v/>
      </c>
      <c r="D35" s="114"/>
      <c r="E35" s="21" t="str">
        <f>IFERROR(VLOOKUP($D35,選手登録!$E$16:$H$85,2,FALSE)&amp;"","")</f>
        <v/>
      </c>
      <c r="F35" s="21" t="str">
        <f>IFERROR(VLOOKUP($D35,選手登録!$E$16:$H$85,3,FALSE)&amp;"","")</f>
        <v/>
      </c>
      <c r="G35" s="107" t="str">
        <f>IFERROR(VLOOKUP($D35,選手登録!$E$16:$H$85,4,FALSE)&amp;"","")</f>
        <v/>
      </c>
      <c r="H35" s="121"/>
      <c r="I35" s="22">
        <f t="shared" si="15"/>
        <v>6</v>
      </c>
      <c r="J35" s="27" t="str">
        <f t="shared" si="13"/>
        <v/>
      </c>
      <c r="K35" s="114"/>
      <c r="L35" s="21" t="str">
        <f>IFERROR(VLOOKUP($K35,選手登録!$N$16:$Q$85,2,FALSE)&amp;"","")</f>
        <v/>
      </c>
      <c r="M35" s="21" t="str">
        <f>IFERROR(VLOOKUP($K35,選手登録!$N$16:$Q$85,3,FALSE)&amp;"","")</f>
        <v/>
      </c>
      <c r="N35" s="107" t="str">
        <f>IFERROR(VLOOKUP($K35,選手登録!$N$16:$Q$85,4,FALSE)&amp;"","")</f>
        <v/>
      </c>
      <c r="O35" s="121"/>
    </row>
    <row r="36" spans="1:15">
      <c r="A36" s="149"/>
      <c r="B36" s="117">
        <f t="shared" si="14"/>
        <v>7</v>
      </c>
      <c r="C36" s="27" t="str">
        <f t="shared" si="12"/>
        <v/>
      </c>
      <c r="D36" s="114"/>
      <c r="E36" s="21" t="str">
        <f>IFERROR(VLOOKUP($D36,選手登録!$E$16:$H$85,2,FALSE)&amp;"","")</f>
        <v/>
      </c>
      <c r="F36" s="21" t="str">
        <f>IFERROR(VLOOKUP($D36,選手登録!$E$16:$H$85,3,FALSE)&amp;"","")</f>
        <v/>
      </c>
      <c r="G36" s="107" t="str">
        <f>IFERROR(VLOOKUP($D36,選手登録!$E$16:$H$85,4,FALSE)&amp;"","")</f>
        <v/>
      </c>
      <c r="H36" s="121"/>
      <c r="I36" s="22">
        <f t="shared" si="15"/>
        <v>7</v>
      </c>
      <c r="J36" s="27" t="str">
        <f t="shared" si="13"/>
        <v/>
      </c>
      <c r="K36" s="114"/>
      <c r="L36" s="21" t="str">
        <f>IFERROR(VLOOKUP($K36,選手登録!$N$16:$Q$85,2,FALSE)&amp;"","")</f>
        <v/>
      </c>
      <c r="M36" s="21" t="str">
        <f>IFERROR(VLOOKUP($K36,選手登録!$N$16:$Q$85,3,FALSE)&amp;"","")</f>
        <v/>
      </c>
      <c r="N36" s="107" t="str">
        <f>IFERROR(VLOOKUP($K36,選手登録!$N$16:$Q$85,4,FALSE)&amp;"","")</f>
        <v/>
      </c>
      <c r="O36" s="121"/>
    </row>
    <row r="37" spans="1:15" ht="14.25" thickBot="1">
      <c r="A37" s="150"/>
      <c r="B37" s="117">
        <f t="shared" si="14"/>
        <v>8</v>
      </c>
      <c r="C37" s="28" t="str">
        <f t="shared" si="12"/>
        <v/>
      </c>
      <c r="D37" s="119"/>
      <c r="E37" s="29" t="str">
        <f>IFERROR(VLOOKUP($D37,選手登録!$E$16:$H$85,2,FALSE)&amp;"","")</f>
        <v/>
      </c>
      <c r="F37" s="29" t="str">
        <f>IFERROR(VLOOKUP($D37,選手登録!$E$16:$H$85,3,FALSE)&amp;"","")</f>
        <v/>
      </c>
      <c r="G37" s="108" t="str">
        <f>IFERROR(VLOOKUP($D37,選手登録!$E$16:$H$85,4,FALSE)&amp;"","")</f>
        <v/>
      </c>
      <c r="H37" s="122"/>
      <c r="I37" s="22">
        <f t="shared" si="15"/>
        <v>8</v>
      </c>
      <c r="J37" s="28" t="str">
        <f t="shared" si="13"/>
        <v/>
      </c>
      <c r="K37" s="119"/>
      <c r="L37" s="29" t="str">
        <f>IFERROR(VLOOKUP($K37,選手登録!$N$16:$Q$85,2,FALSE)&amp;"","")</f>
        <v/>
      </c>
      <c r="M37" s="29" t="str">
        <f>IFERROR(VLOOKUP($K37,選手登録!$N$16:$Q$85,3,FALSE)&amp;"","")</f>
        <v/>
      </c>
      <c r="N37" s="108" t="str">
        <f>IFERROR(VLOOKUP($K37,選手登録!$N$16:$Q$85,4,FALSE)&amp;"","")</f>
        <v/>
      </c>
      <c r="O37" s="122"/>
    </row>
    <row r="38" spans="1:15">
      <c r="A38" s="148" t="s">
        <v>96</v>
      </c>
      <c r="B38" s="116">
        <v>1</v>
      </c>
      <c r="C38" s="25" t="str">
        <f>IF(D38="","",選手登録!$E$5&amp;" "&amp;A38)</f>
        <v/>
      </c>
      <c r="D38" s="118"/>
      <c r="E38" s="26" t="str">
        <f>IFERROR(VLOOKUP($D38,選手登録!$E$16:$H$85,2,FALSE)&amp;"","")</f>
        <v/>
      </c>
      <c r="F38" s="26" t="str">
        <f>IFERROR(VLOOKUP($D38,選手登録!$E$16:$H$85,3,FALSE)&amp;"","")</f>
        <v/>
      </c>
      <c r="G38" s="106" t="str">
        <f>IFERROR(VLOOKUP($D38,選手登録!$E$16:$H$85,4,FALSE)&amp;"","")</f>
        <v/>
      </c>
      <c r="H38" s="120"/>
      <c r="I38" s="22">
        <v>1</v>
      </c>
      <c r="J38" s="25" t="str">
        <f>IF(K38="","",選手登録!$E$5&amp;" E")</f>
        <v/>
      </c>
      <c r="K38" s="118"/>
      <c r="L38" s="26" t="str">
        <f>IFERROR(VLOOKUP($K38,選手登録!$N$16:$Q$85,2,FALSE)&amp;"","")</f>
        <v/>
      </c>
      <c r="M38" s="26" t="str">
        <f>IFERROR(VLOOKUP($K38,選手登録!$N$16:$Q$85,3,FALSE)&amp;"","")</f>
        <v/>
      </c>
      <c r="N38" s="106" t="str">
        <f>IFERROR(VLOOKUP($K38,選手登録!$N$16:$Q$85,4,FALSE)&amp;"","")</f>
        <v/>
      </c>
      <c r="O38" s="120"/>
    </row>
    <row r="39" spans="1:15">
      <c r="A39" s="149"/>
      <c r="B39" s="116">
        <f>B38+1</f>
        <v>2</v>
      </c>
      <c r="C39" s="27" t="str">
        <f t="shared" ref="C39:C45" si="16">IF(D39="","",C38)</f>
        <v/>
      </c>
      <c r="D39" s="114"/>
      <c r="E39" s="21" t="str">
        <f>IFERROR(VLOOKUP($D39,選手登録!$E$16:$H$85,2,FALSE)&amp;"","")</f>
        <v/>
      </c>
      <c r="F39" s="21" t="str">
        <f>IFERROR(VLOOKUP($D39,選手登録!$E$16:$H$85,3,FALSE)&amp;"","")</f>
        <v/>
      </c>
      <c r="G39" s="107" t="str">
        <f>IFERROR(VLOOKUP($D39,選手登録!$E$16:$H$85,4,FALSE)&amp;"","")</f>
        <v/>
      </c>
      <c r="H39" s="121"/>
      <c r="I39" s="22">
        <f>I38+1</f>
        <v>2</v>
      </c>
      <c r="J39" s="27" t="str">
        <f t="shared" ref="J39:J45" si="17">IF(K39="","",J38)</f>
        <v/>
      </c>
      <c r="K39" s="114"/>
      <c r="L39" s="21" t="str">
        <f>IFERROR(VLOOKUP($K39,選手登録!$N$16:$Q$85,2,FALSE)&amp;"","")</f>
        <v/>
      </c>
      <c r="M39" s="21" t="str">
        <f>IFERROR(VLOOKUP($K39,選手登録!$N$16:$Q$85,3,FALSE)&amp;"","")</f>
        <v/>
      </c>
      <c r="N39" s="107" t="str">
        <f>IFERROR(VLOOKUP($K39,選手登録!$N$16:$Q$85,4,FALSE)&amp;"","")</f>
        <v/>
      </c>
      <c r="O39" s="121"/>
    </row>
    <row r="40" spans="1:15">
      <c r="A40" s="149"/>
      <c r="B40" s="116">
        <f t="shared" ref="B40:B45" si="18">B39+1</f>
        <v>3</v>
      </c>
      <c r="C40" s="27" t="str">
        <f t="shared" si="16"/>
        <v/>
      </c>
      <c r="D40" s="114"/>
      <c r="E40" s="21" t="str">
        <f>IFERROR(VLOOKUP($D40,選手登録!$E$16:$H$85,2,FALSE)&amp;"","")</f>
        <v/>
      </c>
      <c r="F40" s="21" t="str">
        <f>IFERROR(VLOOKUP($D40,選手登録!$E$16:$H$85,3,FALSE)&amp;"","")</f>
        <v/>
      </c>
      <c r="G40" s="107" t="str">
        <f>IFERROR(VLOOKUP($D40,選手登録!$E$16:$H$85,4,FALSE)&amp;"","")</f>
        <v/>
      </c>
      <c r="H40" s="121"/>
      <c r="I40" s="22">
        <f t="shared" ref="I40:I45" si="19">I39+1</f>
        <v>3</v>
      </c>
      <c r="J40" s="27" t="str">
        <f t="shared" si="17"/>
        <v/>
      </c>
      <c r="K40" s="114"/>
      <c r="L40" s="21" t="str">
        <f>IFERROR(VLOOKUP($K40,選手登録!$N$16:$Q$85,2,FALSE)&amp;"","")</f>
        <v/>
      </c>
      <c r="M40" s="21" t="str">
        <f>IFERROR(VLOOKUP($K40,選手登録!$N$16:$Q$85,3,FALSE)&amp;"","")</f>
        <v/>
      </c>
      <c r="N40" s="107" t="str">
        <f>IFERROR(VLOOKUP($K40,選手登録!$N$16:$Q$85,4,FALSE)&amp;"","")</f>
        <v/>
      </c>
      <c r="O40" s="121"/>
    </row>
    <row r="41" spans="1:15">
      <c r="A41" s="149"/>
      <c r="B41" s="116">
        <f t="shared" si="18"/>
        <v>4</v>
      </c>
      <c r="C41" s="27" t="str">
        <f t="shared" si="16"/>
        <v/>
      </c>
      <c r="D41" s="114"/>
      <c r="E41" s="21" t="str">
        <f>IFERROR(VLOOKUP($D41,選手登録!$E$16:$H$85,2,FALSE)&amp;"","")</f>
        <v/>
      </c>
      <c r="F41" s="21" t="str">
        <f>IFERROR(VLOOKUP($D41,選手登録!$E$16:$H$85,3,FALSE)&amp;"","")</f>
        <v/>
      </c>
      <c r="G41" s="107" t="str">
        <f>IFERROR(VLOOKUP($D41,選手登録!$E$16:$H$85,4,FALSE)&amp;"","")</f>
        <v/>
      </c>
      <c r="H41" s="121"/>
      <c r="I41" s="22">
        <f t="shared" si="19"/>
        <v>4</v>
      </c>
      <c r="J41" s="27" t="str">
        <f t="shared" si="17"/>
        <v/>
      </c>
      <c r="K41" s="114"/>
      <c r="L41" s="21" t="str">
        <f>IFERROR(VLOOKUP($K41,選手登録!$N$16:$Q$85,2,FALSE)&amp;"","")</f>
        <v/>
      </c>
      <c r="M41" s="21" t="str">
        <f>IFERROR(VLOOKUP($K41,選手登録!$N$16:$Q$85,3,FALSE)&amp;"","")</f>
        <v/>
      </c>
      <c r="N41" s="107" t="str">
        <f>IFERROR(VLOOKUP($K41,選手登録!$N$16:$Q$85,4,FALSE)&amp;"","")</f>
        <v/>
      </c>
      <c r="O41" s="121"/>
    </row>
    <row r="42" spans="1:15">
      <c r="A42" s="149"/>
      <c r="B42" s="116">
        <f t="shared" si="18"/>
        <v>5</v>
      </c>
      <c r="C42" s="27" t="str">
        <f t="shared" si="16"/>
        <v/>
      </c>
      <c r="D42" s="114"/>
      <c r="E42" s="21" t="str">
        <f>IFERROR(VLOOKUP($D42,選手登録!$E$16:$H$85,2,FALSE)&amp;"","")</f>
        <v/>
      </c>
      <c r="F42" s="21" t="str">
        <f>IFERROR(VLOOKUP($D42,選手登録!$E$16:$H$85,3,FALSE)&amp;"","")</f>
        <v/>
      </c>
      <c r="G42" s="107" t="str">
        <f>IFERROR(VLOOKUP($D42,選手登録!$E$16:$H$85,4,FALSE)&amp;"","")</f>
        <v/>
      </c>
      <c r="H42" s="121"/>
      <c r="I42" s="22">
        <f t="shared" si="19"/>
        <v>5</v>
      </c>
      <c r="J42" s="27" t="str">
        <f t="shared" si="17"/>
        <v/>
      </c>
      <c r="K42" s="114"/>
      <c r="L42" s="21" t="str">
        <f>IFERROR(VLOOKUP($K42,選手登録!$N$16:$Q$85,2,FALSE)&amp;"","")</f>
        <v/>
      </c>
      <c r="M42" s="21" t="str">
        <f>IFERROR(VLOOKUP($K42,選手登録!$N$16:$Q$85,3,FALSE)&amp;"","")</f>
        <v/>
      </c>
      <c r="N42" s="107" t="str">
        <f>IFERROR(VLOOKUP($K42,選手登録!$N$16:$Q$85,4,FALSE)&amp;"","")</f>
        <v/>
      </c>
      <c r="O42" s="121"/>
    </row>
    <row r="43" spans="1:15">
      <c r="A43" s="149"/>
      <c r="B43" s="116">
        <f t="shared" si="18"/>
        <v>6</v>
      </c>
      <c r="C43" s="27" t="str">
        <f t="shared" si="16"/>
        <v/>
      </c>
      <c r="D43" s="114"/>
      <c r="E43" s="21" t="str">
        <f>IFERROR(VLOOKUP($D43,選手登録!$E$16:$H$85,2,FALSE)&amp;"","")</f>
        <v/>
      </c>
      <c r="F43" s="21" t="str">
        <f>IFERROR(VLOOKUP($D43,選手登録!$E$16:$H$85,3,FALSE)&amp;"","")</f>
        <v/>
      </c>
      <c r="G43" s="107" t="str">
        <f>IFERROR(VLOOKUP($D43,選手登録!$E$16:$H$85,4,FALSE)&amp;"","")</f>
        <v/>
      </c>
      <c r="H43" s="121"/>
      <c r="I43" s="22">
        <f t="shared" si="19"/>
        <v>6</v>
      </c>
      <c r="J43" s="27" t="str">
        <f t="shared" si="17"/>
        <v/>
      </c>
      <c r="K43" s="114"/>
      <c r="L43" s="21" t="str">
        <f>IFERROR(VLOOKUP($K43,選手登録!$N$16:$Q$85,2,FALSE)&amp;"","")</f>
        <v/>
      </c>
      <c r="M43" s="21" t="str">
        <f>IFERROR(VLOOKUP($K43,選手登録!$N$16:$Q$85,3,FALSE)&amp;"","")</f>
        <v/>
      </c>
      <c r="N43" s="107" t="str">
        <f>IFERROR(VLOOKUP($K43,選手登録!$N$16:$Q$85,4,FALSE)&amp;"","")</f>
        <v/>
      </c>
      <c r="O43" s="121"/>
    </row>
    <row r="44" spans="1:15">
      <c r="A44" s="149"/>
      <c r="B44" s="116">
        <f t="shared" si="18"/>
        <v>7</v>
      </c>
      <c r="C44" s="27" t="str">
        <f t="shared" si="16"/>
        <v/>
      </c>
      <c r="D44" s="114"/>
      <c r="E44" s="21" t="str">
        <f>IFERROR(VLOOKUP($D44,選手登録!$E$16:$H$85,2,FALSE)&amp;"","")</f>
        <v/>
      </c>
      <c r="F44" s="21" t="str">
        <f>IFERROR(VLOOKUP($D44,選手登録!$E$16:$H$85,3,FALSE)&amp;"","")</f>
        <v/>
      </c>
      <c r="G44" s="107" t="str">
        <f>IFERROR(VLOOKUP($D44,選手登録!$E$16:$H$85,4,FALSE)&amp;"","")</f>
        <v/>
      </c>
      <c r="H44" s="121"/>
      <c r="I44" s="22">
        <f t="shared" si="19"/>
        <v>7</v>
      </c>
      <c r="J44" s="27" t="str">
        <f t="shared" si="17"/>
        <v/>
      </c>
      <c r="K44" s="114"/>
      <c r="L44" s="21" t="str">
        <f>IFERROR(VLOOKUP($K44,選手登録!$N$16:$Q$85,2,FALSE)&amp;"","")</f>
        <v/>
      </c>
      <c r="M44" s="21" t="str">
        <f>IFERROR(VLOOKUP($K44,選手登録!$N$16:$Q$85,3,FALSE)&amp;"","")</f>
        <v/>
      </c>
      <c r="N44" s="107" t="str">
        <f>IFERROR(VLOOKUP($K44,選手登録!$N$16:$Q$85,4,FALSE)&amp;"","")</f>
        <v/>
      </c>
      <c r="O44" s="121"/>
    </row>
    <row r="45" spans="1:15" ht="14.25" thickBot="1">
      <c r="A45" s="150"/>
      <c r="B45" s="116">
        <f t="shared" si="18"/>
        <v>8</v>
      </c>
      <c r="C45" s="28" t="str">
        <f t="shared" si="16"/>
        <v/>
      </c>
      <c r="D45" s="119"/>
      <c r="E45" s="29" t="str">
        <f>IFERROR(VLOOKUP($D45,選手登録!$E$16:$H$85,2,FALSE)&amp;"","")</f>
        <v/>
      </c>
      <c r="F45" s="29" t="str">
        <f>IFERROR(VLOOKUP($D45,選手登録!$E$16:$H$85,3,FALSE)&amp;"","")</f>
        <v/>
      </c>
      <c r="G45" s="108" t="str">
        <f>IFERROR(VLOOKUP($D45,選手登録!$E$16:$H$85,4,FALSE)&amp;"","")</f>
        <v/>
      </c>
      <c r="H45" s="122"/>
      <c r="I45" s="22">
        <f t="shared" si="19"/>
        <v>8</v>
      </c>
      <c r="J45" s="28" t="str">
        <f t="shared" si="17"/>
        <v/>
      </c>
      <c r="K45" s="119"/>
      <c r="L45" s="29" t="str">
        <f>IFERROR(VLOOKUP($K45,選手登録!$N$16:$Q$85,2,FALSE)&amp;"","")</f>
        <v/>
      </c>
      <c r="M45" s="29" t="str">
        <f>IFERROR(VLOOKUP($K45,選手登録!$N$16:$Q$85,3,FALSE)&amp;"","")</f>
        <v/>
      </c>
      <c r="N45" s="108" t="str">
        <f>IFERROR(VLOOKUP($K45,選手登録!$N$16:$Q$85,4,FALSE)&amp;"","")</f>
        <v/>
      </c>
      <c r="O45" s="122"/>
    </row>
  </sheetData>
  <sheetProtection sheet="1" objects="1" scenarios="1"/>
  <mergeCells count="5">
    <mergeCell ref="A38:A45"/>
    <mergeCell ref="A30:A37"/>
    <mergeCell ref="A22:A29"/>
    <mergeCell ref="A14:A21"/>
    <mergeCell ref="A6:A13"/>
  </mergeCells>
  <phoneticPr fontId="1"/>
  <dataValidations disablePrompts="1" count="1">
    <dataValidation imeMode="halfKatakana" allowBlank="1" showInputMessage="1" showErrorMessage="1" sqref="F5 M5"/>
  </dataValidations>
  <pageMargins left="0.7" right="0.7" top="0.75" bottom="0.75" header="0.3" footer="0.3"/>
  <pageSetup paperSize="9" orientation="portrait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B87"/>
  <sheetViews>
    <sheetView view="pageBreakPreview" zoomScale="85" zoomScaleNormal="100" zoomScaleSheetLayoutView="85" workbookViewId="0">
      <selection activeCell="O5" sqref="O5:R5"/>
    </sheetView>
  </sheetViews>
  <sheetFormatPr defaultRowHeight="13.5"/>
  <cols>
    <col min="1" max="1" width="3.25" style="38" bestFit="1" customWidth="1"/>
    <col min="2" max="2" width="7" style="38" customWidth="1"/>
    <col min="3" max="3" width="14.125" style="38" customWidth="1"/>
    <col min="4" max="4" width="10" style="38" bestFit="1" customWidth="1"/>
    <col min="5" max="5" width="4.5" style="38" bestFit="1" customWidth="1"/>
    <col min="6" max="6" width="5.25" style="38" bestFit="1" customWidth="1"/>
    <col min="7" max="7" width="6.625" style="38" bestFit="1" customWidth="1"/>
    <col min="8" max="9" width="4.375" style="38" bestFit="1" customWidth="1"/>
    <col min="10" max="10" width="5.25" style="41" bestFit="1" customWidth="1"/>
    <col min="11" max="12" width="4.375" style="38" bestFit="1" customWidth="1"/>
    <col min="13" max="13" width="3.375" style="38" bestFit="1" customWidth="1"/>
    <col min="14" max="14" width="4.375" style="38" bestFit="1" customWidth="1"/>
    <col min="15" max="15" width="7" style="38" customWidth="1"/>
    <col min="16" max="16" width="6.875" style="38" bestFit="1" customWidth="1"/>
    <col min="17" max="18" width="3.375" style="38" bestFit="1" customWidth="1"/>
    <col min="19" max="19" width="11" style="38" bestFit="1" customWidth="1"/>
    <col min="20" max="20" width="3.375" style="38" bestFit="1" customWidth="1"/>
    <col min="21" max="21" width="5.5" style="38" bestFit="1" customWidth="1"/>
    <col min="22" max="22" width="3.5" style="38" customWidth="1"/>
    <col min="23" max="23" width="7.75" style="38" customWidth="1"/>
    <col min="24" max="24" width="14.875" style="38" customWidth="1"/>
    <col min="25" max="25" width="8.5" style="38" bestFit="1" customWidth="1"/>
    <col min="26" max="260" width="9" style="38"/>
    <col min="261" max="261" width="2.625" style="38" customWidth="1"/>
    <col min="262" max="262" width="6.625" style="38" customWidth="1"/>
    <col min="263" max="263" width="14.125" style="38" customWidth="1"/>
    <col min="264" max="264" width="8" style="38" customWidth="1"/>
    <col min="265" max="265" width="10.25" style="38" customWidth="1"/>
    <col min="266" max="266" width="8.125" style="38" customWidth="1"/>
    <col min="267" max="267" width="11" style="38" customWidth="1"/>
    <col min="268" max="268" width="10.125" style="38" customWidth="1"/>
    <col min="269" max="516" width="9" style="38"/>
    <col min="517" max="517" width="2.625" style="38" customWidth="1"/>
    <col min="518" max="518" width="6.625" style="38" customWidth="1"/>
    <col min="519" max="519" width="14.125" style="38" customWidth="1"/>
    <col min="520" max="520" width="8" style="38" customWidth="1"/>
    <col min="521" max="521" width="10.25" style="38" customWidth="1"/>
    <col min="522" max="522" width="8.125" style="38" customWidth="1"/>
    <col min="523" max="523" width="11" style="38" customWidth="1"/>
    <col min="524" max="524" width="10.125" style="38" customWidth="1"/>
    <col min="525" max="772" width="9" style="38"/>
    <col min="773" max="773" width="2.625" style="38" customWidth="1"/>
    <col min="774" max="774" width="6.625" style="38" customWidth="1"/>
    <col min="775" max="775" width="14.125" style="38" customWidth="1"/>
    <col min="776" max="776" width="8" style="38" customWidth="1"/>
    <col min="777" max="777" width="10.25" style="38" customWidth="1"/>
    <col min="778" max="778" width="8.125" style="38" customWidth="1"/>
    <col min="779" max="779" width="11" style="38" customWidth="1"/>
    <col min="780" max="780" width="10.125" style="38" customWidth="1"/>
    <col min="781" max="1028" width="9" style="38"/>
    <col min="1029" max="1029" width="2.625" style="38" customWidth="1"/>
    <col min="1030" max="1030" width="6.625" style="38" customWidth="1"/>
    <col min="1031" max="1031" width="14.125" style="38" customWidth="1"/>
    <col min="1032" max="1032" width="8" style="38" customWidth="1"/>
    <col min="1033" max="1033" width="10.25" style="38" customWidth="1"/>
    <col min="1034" max="1034" width="8.125" style="38" customWidth="1"/>
    <col min="1035" max="1035" width="11" style="38" customWidth="1"/>
    <col min="1036" max="1036" width="10.125" style="38" customWidth="1"/>
    <col min="1037" max="1284" width="9" style="38"/>
    <col min="1285" max="1285" width="2.625" style="38" customWidth="1"/>
    <col min="1286" max="1286" width="6.625" style="38" customWidth="1"/>
    <col min="1287" max="1287" width="14.125" style="38" customWidth="1"/>
    <col min="1288" max="1288" width="8" style="38" customWidth="1"/>
    <col min="1289" max="1289" width="10.25" style="38" customWidth="1"/>
    <col min="1290" max="1290" width="8.125" style="38" customWidth="1"/>
    <col min="1291" max="1291" width="11" style="38" customWidth="1"/>
    <col min="1292" max="1292" width="10.125" style="38" customWidth="1"/>
    <col min="1293" max="1540" width="9" style="38"/>
    <col min="1541" max="1541" width="2.625" style="38" customWidth="1"/>
    <col min="1542" max="1542" width="6.625" style="38" customWidth="1"/>
    <col min="1543" max="1543" width="14.125" style="38" customWidth="1"/>
    <col min="1544" max="1544" width="8" style="38" customWidth="1"/>
    <col min="1545" max="1545" width="10.25" style="38" customWidth="1"/>
    <col min="1546" max="1546" width="8.125" style="38" customWidth="1"/>
    <col min="1547" max="1547" width="11" style="38" customWidth="1"/>
    <col min="1548" max="1548" width="10.125" style="38" customWidth="1"/>
    <col min="1549" max="1796" width="9" style="38"/>
    <col min="1797" max="1797" width="2.625" style="38" customWidth="1"/>
    <col min="1798" max="1798" width="6.625" style="38" customWidth="1"/>
    <col min="1799" max="1799" width="14.125" style="38" customWidth="1"/>
    <col min="1800" max="1800" width="8" style="38" customWidth="1"/>
    <col min="1801" max="1801" width="10.25" style="38" customWidth="1"/>
    <col min="1802" max="1802" width="8.125" style="38" customWidth="1"/>
    <col min="1803" max="1803" width="11" style="38" customWidth="1"/>
    <col min="1804" max="1804" width="10.125" style="38" customWidth="1"/>
    <col min="1805" max="2052" width="9" style="38"/>
    <col min="2053" max="2053" width="2.625" style="38" customWidth="1"/>
    <col min="2054" max="2054" width="6.625" style="38" customWidth="1"/>
    <col min="2055" max="2055" width="14.125" style="38" customWidth="1"/>
    <col min="2056" max="2056" width="8" style="38" customWidth="1"/>
    <col min="2057" max="2057" width="10.25" style="38" customWidth="1"/>
    <col min="2058" max="2058" width="8.125" style="38" customWidth="1"/>
    <col min="2059" max="2059" width="11" style="38" customWidth="1"/>
    <col min="2060" max="2060" width="10.125" style="38" customWidth="1"/>
    <col min="2061" max="2308" width="9" style="38"/>
    <col min="2309" max="2309" width="2.625" style="38" customWidth="1"/>
    <col min="2310" max="2310" width="6.625" style="38" customWidth="1"/>
    <col min="2311" max="2311" width="14.125" style="38" customWidth="1"/>
    <col min="2312" max="2312" width="8" style="38" customWidth="1"/>
    <col min="2313" max="2313" width="10.25" style="38" customWidth="1"/>
    <col min="2314" max="2314" width="8.125" style="38" customWidth="1"/>
    <col min="2315" max="2315" width="11" style="38" customWidth="1"/>
    <col min="2316" max="2316" width="10.125" style="38" customWidth="1"/>
    <col min="2317" max="2564" width="9" style="38"/>
    <col min="2565" max="2565" width="2.625" style="38" customWidth="1"/>
    <col min="2566" max="2566" width="6.625" style="38" customWidth="1"/>
    <col min="2567" max="2567" width="14.125" style="38" customWidth="1"/>
    <col min="2568" max="2568" width="8" style="38" customWidth="1"/>
    <col min="2569" max="2569" width="10.25" style="38" customWidth="1"/>
    <col min="2570" max="2570" width="8.125" style="38" customWidth="1"/>
    <col min="2571" max="2571" width="11" style="38" customWidth="1"/>
    <col min="2572" max="2572" width="10.125" style="38" customWidth="1"/>
    <col min="2573" max="2820" width="9" style="38"/>
    <col min="2821" max="2821" width="2.625" style="38" customWidth="1"/>
    <col min="2822" max="2822" width="6.625" style="38" customWidth="1"/>
    <col min="2823" max="2823" width="14.125" style="38" customWidth="1"/>
    <col min="2824" max="2824" width="8" style="38" customWidth="1"/>
    <col min="2825" max="2825" width="10.25" style="38" customWidth="1"/>
    <col min="2826" max="2826" width="8.125" style="38" customWidth="1"/>
    <col min="2827" max="2827" width="11" style="38" customWidth="1"/>
    <col min="2828" max="2828" width="10.125" style="38" customWidth="1"/>
    <col min="2829" max="3076" width="9" style="38"/>
    <col min="3077" max="3077" width="2.625" style="38" customWidth="1"/>
    <col min="3078" max="3078" width="6.625" style="38" customWidth="1"/>
    <col min="3079" max="3079" width="14.125" style="38" customWidth="1"/>
    <col min="3080" max="3080" width="8" style="38" customWidth="1"/>
    <col min="3081" max="3081" width="10.25" style="38" customWidth="1"/>
    <col min="3082" max="3082" width="8.125" style="38" customWidth="1"/>
    <col min="3083" max="3083" width="11" style="38" customWidth="1"/>
    <col min="3084" max="3084" width="10.125" style="38" customWidth="1"/>
    <col min="3085" max="3332" width="9" style="38"/>
    <col min="3333" max="3333" width="2.625" style="38" customWidth="1"/>
    <col min="3334" max="3334" width="6.625" style="38" customWidth="1"/>
    <col min="3335" max="3335" width="14.125" style="38" customWidth="1"/>
    <col min="3336" max="3336" width="8" style="38" customWidth="1"/>
    <col min="3337" max="3337" width="10.25" style="38" customWidth="1"/>
    <col min="3338" max="3338" width="8.125" style="38" customWidth="1"/>
    <col min="3339" max="3339" width="11" style="38" customWidth="1"/>
    <col min="3340" max="3340" width="10.125" style="38" customWidth="1"/>
    <col min="3341" max="3588" width="9" style="38"/>
    <col min="3589" max="3589" width="2.625" style="38" customWidth="1"/>
    <col min="3590" max="3590" width="6.625" style="38" customWidth="1"/>
    <col min="3591" max="3591" width="14.125" style="38" customWidth="1"/>
    <col min="3592" max="3592" width="8" style="38" customWidth="1"/>
    <col min="3593" max="3593" width="10.25" style="38" customWidth="1"/>
    <col min="3594" max="3594" width="8.125" style="38" customWidth="1"/>
    <col min="3595" max="3595" width="11" style="38" customWidth="1"/>
    <col min="3596" max="3596" width="10.125" style="38" customWidth="1"/>
    <col min="3597" max="3844" width="9" style="38"/>
    <col min="3845" max="3845" width="2.625" style="38" customWidth="1"/>
    <col min="3846" max="3846" width="6.625" style="38" customWidth="1"/>
    <col min="3847" max="3847" width="14.125" style="38" customWidth="1"/>
    <col min="3848" max="3848" width="8" style="38" customWidth="1"/>
    <col min="3849" max="3849" width="10.25" style="38" customWidth="1"/>
    <col min="3850" max="3850" width="8.125" style="38" customWidth="1"/>
    <col min="3851" max="3851" width="11" style="38" customWidth="1"/>
    <col min="3852" max="3852" width="10.125" style="38" customWidth="1"/>
    <col min="3853" max="4100" width="9" style="38"/>
    <col min="4101" max="4101" width="2.625" style="38" customWidth="1"/>
    <col min="4102" max="4102" width="6.625" style="38" customWidth="1"/>
    <col min="4103" max="4103" width="14.125" style="38" customWidth="1"/>
    <col min="4104" max="4104" width="8" style="38" customWidth="1"/>
    <col min="4105" max="4105" width="10.25" style="38" customWidth="1"/>
    <col min="4106" max="4106" width="8.125" style="38" customWidth="1"/>
    <col min="4107" max="4107" width="11" style="38" customWidth="1"/>
    <col min="4108" max="4108" width="10.125" style="38" customWidth="1"/>
    <col min="4109" max="4356" width="9" style="38"/>
    <col min="4357" max="4357" width="2.625" style="38" customWidth="1"/>
    <col min="4358" max="4358" width="6.625" style="38" customWidth="1"/>
    <col min="4359" max="4359" width="14.125" style="38" customWidth="1"/>
    <col min="4360" max="4360" width="8" style="38" customWidth="1"/>
    <col min="4361" max="4361" width="10.25" style="38" customWidth="1"/>
    <col min="4362" max="4362" width="8.125" style="38" customWidth="1"/>
    <col min="4363" max="4363" width="11" style="38" customWidth="1"/>
    <col min="4364" max="4364" width="10.125" style="38" customWidth="1"/>
    <col min="4365" max="4612" width="9" style="38"/>
    <col min="4613" max="4613" width="2.625" style="38" customWidth="1"/>
    <col min="4614" max="4614" width="6.625" style="38" customWidth="1"/>
    <col min="4615" max="4615" width="14.125" style="38" customWidth="1"/>
    <col min="4616" max="4616" width="8" style="38" customWidth="1"/>
    <col min="4617" max="4617" width="10.25" style="38" customWidth="1"/>
    <col min="4618" max="4618" width="8.125" style="38" customWidth="1"/>
    <col min="4619" max="4619" width="11" style="38" customWidth="1"/>
    <col min="4620" max="4620" width="10.125" style="38" customWidth="1"/>
    <col min="4621" max="4868" width="9" style="38"/>
    <col min="4869" max="4869" width="2.625" style="38" customWidth="1"/>
    <col min="4870" max="4870" width="6.625" style="38" customWidth="1"/>
    <col min="4871" max="4871" width="14.125" style="38" customWidth="1"/>
    <col min="4872" max="4872" width="8" style="38" customWidth="1"/>
    <col min="4873" max="4873" width="10.25" style="38" customWidth="1"/>
    <col min="4874" max="4874" width="8.125" style="38" customWidth="1"/>
    <col min="4875" max="4875" width="11" style="38" customWidth="1"/>
    <col min="4876" max="4876" width="10.125" style="38" customWidth="1"/>
    <col min="4877" max="5124" width="9" style="38"/>
    <col min="5125" max="5125" width="2.625" style="38" customWidth="1"/>
    <col min="5126" max="5126" width="6.625" style="38" customWidth="1"/>
    <col min="5127" max="5127" width="14.125" style="38" customWidth="1"/>
    <col min="5128" max="5128" width="8" style="38" customWidth="1"/>
    <col min="5129" max="5129" width="10.25" style="38" customWidth="1"/>
    <col min="5130" max="5130" width="8.125" style="38" customWidth="1"/>
    <col min="5131" max="5131" width="11" style="38" customWidth="1"/>
    <col min="5132" max="5132" width="10.125" style="38" customWidth="1"/>
    <col min="5133" max="5380" width="9" style="38"/>
    <col min="5381" max="5381" width="2.625" style="38" customWidth="1"/>
    <col min="5382" max="5382" width="6.625" style="38" customWidth="1"/>
    <col min="5383" max="5383" width="14.125" style="38" customWidth="1"/>
    <col min="5384" max="5384" width="8" style="38" customWidth="1"/>
    <col min="5385" max="5385" width="10.25" style="38" customWidth="1"/>
    <col min="5386" max="5386" width="8.125" style="38" customWidth="1"/>
    <col min="5387" max="5387" width="11" style="38" customWidth="1"/>
    <col min="5388" max="5388" width="10.125" style="38" customWidth="1"/>
    <col min="5389" max="5636" width="9" style="38"/>
    <col min="5637" max="5637" width="2.625" style="38" customWidth="1"/>
    <col min="5638" max="5638" width="6.625" style="38" customWidth="1"/>
    <col min="5639" max="5639" width="14.125" style="38" customWidth="1"/>
    <col min="5640" max="5640" width="8" style="38" customWidth="1"/>
    <col min="5641" max="5641" width="10.25" style="38" customWidth="1"/>
    <col min="5642" max="5642" width="8.125" style="38" customWidth="1"/>
    <col min="5643" max="5643" width="11" style="38" customWidth="1"/>
    <col min="5644" max="5644" width="10.125" style="38" customWidth="1"/>
    <col min="5645" max="5892" width="9" style="38"/>
    <col min="5893" max="5893" width="2.625" style="38" customWidth="1"/>
    <col min="5894" max="5894" width="6.625" style="38" customWidth="1"/>
    <col min="5895" max="5895" width="14.125" style="38" customWidth="1"/>
    <col min="5896" max="5896" width="8" style="38" customWidth="1"/>
    <col min="5897" max="5897" width="10.25" style="38" customWidth="1"/>
    <col min="5898" max="5898" width="8.125" style="38" customWidth="1"/>
    <col min="5899" max="5899" width="11" style="38" customWidth="1"/>
    <col min="5900" max="5900" width="10.125" style="38" customWidth="1"/>
    <col min="5901" max="6148" width="9" style="38"/>
    <col min="6149" max="6149" width="2.625" style="38" customWidth="1"/>
    <col min="6150" max="6150" width="6.625" style="38" customWidth="1"/>
    <col min="6151" max="6151" width="14.125" style="38" customWidth="1"/>
    <col min="6152" max="6152" width="8" style="38" customWidth="1"/>
    <col min="6153" max="6153" width="10.25" style="38" customWidth="1"/>
    <col min="6154" max="6154" width="8.125" style="38" customWidth="1"/>
    <col min="6155" max="6155" width="11" style="38" customWidth="1"/>
    <col min="6156" max="6156" width="10.125" style="38" customWidth="1"/>
    <col min="6157" max="6404" width="9" style="38"/>
    <col min="6405" max="6405" width="2.625" style="38" customWidth="1"/>
    <col min="6406" max="6406" width="6.625" style="38" customWidth="1"/>
    <col min="6407" max="6407" width="14.125" style="38" customWidth="1"/>
    <col min="6408" max="6408" width="8" style="38" customWidth="1"/>
    <col min="6409" max="6409" width="10.25" style="38" customWidth="1"/>
    <col min="6410" max="6410" width="8.125" style="38" customWidth="1"/>
    <col min="6411" max="6411" width="11" style="38" customWidth="1"/>
    <col min="6412" max="6412" width="10.125" style="38" customWidth="1"/>
    <col min="6413" max="6660" width="9" style="38"/>
    <col min="6661" max="6661" width="2.625" style="38" customWidth="1"/>
    <col min="6662" max="6662" width="6.625" style="38" customWidth="1"/>
    <col min="6663" max="6663" width="14.125" style="38" customWidth="1"/>
    <col min="6664" max="6664" width="8" style="38" customWidth="1"/>
    <col min="6665" max="6665" width="10.25" style="38" customWidth="1"/>
    <col min="6666" max="6666" width="8.125" style="38" customWidth="1"/>
    <col min="6667" max="6667" width="11" style="38" customWidth="1"/>
    <col min="6668" max="6668" width="10.125" style="38" customWidth="1"/>
    <col min="6669" max="6916" width="9" style="38"/>
    <col min="6917" max="6917" width="2.625" style="38" customWidth="1"/>
    <col min="6918" max="6918" width="6.625" style="38" customWidth="1"/>
    <col min="6919" max="6919" width="14.125" style="38" customWidth="1"/>
    <col min="6920" max="6920" width="8" style="38" customWidth="1"/>
    <col min="6921" max="6921" width="10.25" style="38" customWidth="1"/>
    <col min="6922" max="6922" width="8.125" style="38" customWidth="1"/>
    <col min="6923" max="6923" width="11" style="38" customWidth="1"/>
    <col min="6924" max="6924" width="10.125" style="38" customWidth="1"/>
    <col min="6925" max="7172" width="9" style="38"/>
    <col min="7173" max="7173" width="2.625" style="38" customWidth="1"/>
    <col min="7174" max="7174" width="6.625" style="38" customWidth="1"/>
    <col min="7175" max="7175" width="14.125" style="38" customWidth="1"/>
    <col min="7176" max="7176" width="8" style="38" customWidth="1"/>
    <col min="7177" max="7177" width="10.25" style="38" customWidth="1"/>
    <col min="7178" max="7178" width="8.125" style="38" customWidth="1"/>
    <col min="7179" max="7179" width="11" style="38" customWidth="1"/>
    <col min="7180" max="7180" width="10.125" style="38" customWidth="1"/>
    <col min="7181" max="7428" width="9" style="38"/>
    <col min="7429" max="7429" width="2.625" style="38" customWidth="1"/>
    <col min="7430" max="7430" width="6.625" style="38" customWidth="1"/>
    <col min="7431" max="7431" width="14.125" style="38" customWidth="1"/>
    <col min="7432" max="7432" width="8" style="38" customWidth="1"/>
    <col min="7433" max="7433" width="10.25" style="38" customWidth="1"/>
    <col min="7434" max="7434" width="8.125" style="38" customWidth="1"/>
    <col min="7435" max="7435" width="11" style="38" customWidth="1"/>
    <col min="7436" max="7436" width="10.125" style="38" customWidth="1"/>
    <col min="7437" max="7684" width="9" style="38"/>
    <col min="7685" max="7685" width="2.625" style="38" customWidth="1"/>
    <col min="7686" max="7686" width="6.625" style="38" customWidth="1"/>
    <col min="7687" max="7687" width="14.125" style="38" customWidth="1"/>
    <col min="7688" max="7688" width="8" style="38" customWidth="1"/>
    <col min="7689" max="7689" width="10.25" style="38" customWidth="1"/>
    <col min="7690" max="7690" width="8.125" style="38" customWidth="1"/>
    <col min="7691" max="7691" width="11" style="38" customWidth="1"/>
    <col min="7692" max="7692" width="10.125" style="38" customWidth="1"/>
    <col min="7693" max="7940" width="9" style="38"/>
    <col min="7941" max="7941" width="2.625" style="38" customWidth="1"/>
    <col min="7942" max="7942" width="6.625" style="38" customWidth="1"/>
    <col min="7943" max="7943" width="14.125" style="38" customWidth="1"/>
    <col min="7944" max="7944" width="8" style="38" customWidth="1"/>
    <col min="7945" max="7945" width="10.25" style="38" customWidth="1"/>
    <col min="7946" max="7946" width="8.125" style="38" customWidth="1"/>
    <col min="7947" max="7947" width="11" style="38" customWidth="1"/>
    <col min="7948" max="7948" width="10.125" style="38" customWidth="1"/>
    <col min="7949" max="8196" width="9" style="38"/>
    <col min="8197" max="8197" width="2.625" style="38" customWidth="1"/>
    <col min="8198" max="8198" width="6.625" style="38" customWidth="1"/>
    <col min="8199" max="8199" width="14.125" style="38" customWidth="1"/>
    <col min="8200" max="8200" width="8" style="38" customWidth="1"/>
    <col min="8201" max="8201" width="10.25" style="38" customWidth="1"/>
    <col min="8202" max="8202" width="8.125" style="38" customWidth="1"/>
    <col min="8203" max="8203" width="11" style="38" customWidth="1"/>
    <col min="8204" max="8204" width="10.125" style="38" customWidth="1"/>
    <col min="8205" max="8452" width="9" style="38"/>
    <col min="8453" max="8453" width="2.625" style="38" customWidth="1"/>
    <col min="8454" max="8454" width="6.625" style="38" customWidth="1"/>
    <col min="8455" max="8455" width="14.125" style="38" customWidth="1"/>
    <col min="8456" max="8456" width="8" style="38" customWidth="1"/>
    <col min="8457" max="8457" width="10.25" style="38" customWidth="1"/>
    <col min="8458" max="8458" width="8.125" style="38" customWidth="1"/>
    <col min="8459" max="8459" width="11" style="38" customWidth="1"/>
    <col min="8460" max="8460" width="10.125" style="38" customWidth="1"/>
    <col min="8461" max="8708" width="9" style="38"/>
    <col min="8709" max="8709" width="2.625" style="38" customWidth="1"/>
    <col min="8710" max="8710" width="6.625" style="38" customWidth="1"/>
    <col min="8711" max="8711" width="14.125" style="38" customWidth="1"/>
    <col min="8712" max="8712" width="8" style="38" customWidth="1"/>
    <col min="8713" max="8713" width="10.25" style="38" customWidth="1"/>
    <col min="8714" max="8714" width="8.125" style="38" customWidth="1"/>
    <col min="8715" max="8715" width="11" style="38" customWidth="1"/>
    <col min="8716" max="8716" width="10.125" style="38" customWidth="1"/>
    <col min="8717" max="8964" width="9" style="38"/>
    <col min="8965" max="8965" width="2.625" style="38" customWidth="1"/>
    <col min="8966" max="8966" width="6.625" style="38" customWidth="1"/>
    <col min="8967" max="8967" width="14.125" style="38" customWidth="1"/>
    <col min="8968" max="8968" width="8" style="38" customWidth="1"/>
    <col min="8969" max="8969" width="10.25" style="38" customWidth="1"/>
    <col min="8970" max="8970" width="8.125" style="38" customWidth="1"/>
    <col min="8971" max="8971" width="11" style="38" customWidth="1"/>
    <col min="8972" max="8972" width="10.125" style="38" customWidth="1"/>
    <col min="8973" max="9220" width="9" style="38"/>
    <col min="9221" max="9221" width="2.625" style="38" customWidth="1"/>
    <col min="9222" max="9222" width="6.625" style="38" customWidth="1"/>
    <col min="9223" max="9223" width="14.125" style="38" customWidth="1"/>
    <col min="9224" max="9224" width="8" style="38" customWidth="1"/>
    <col min="9225" max="9225" width="10.25" style="38" customWidth="1"/>
    <col min="9226" max="9226" width="8.125" style="38" customWidth="1"/>
    <col min="9227" max="9227" width="11" style="38" customWidth="1"/>
    <col min="9228" max="9228" width="10.125" style="38" customWidth="1"/>
    <col min="9229" max="9476" width="9" style="38"/>
    <col min="9477" max="9477" width="2.625" style="38" customWidth="1"/>
    <col min="9478" max="9478" width="6.625" style="38" customWidth="1"/>
    <col min="9479" max="9479" width="14.125" style="38" customWidth="1"/>
    <col min="9480" max="9480" width="8" style="38" customWidth="1"/>
    <col min="9481" max="9481" width="10.25" style="38" customWidth="1"/>
    <col min="9482" max="9482" width="8.125" style="38" customWidth="1"/>
    <col min="9483" max="9483" width="11" style="38" customWidth="1"/>
    <col min="9484" max="9484" width="10.125" style="38" customWidth="1"/>
    <col min="9485" max="9732" width="9" style="38"/>
    <col min="9733" max="9733" width="2.625" style="38" customWidth="1"/>
    <col min="9734" max="9734" width="6.625" style="38" customWidth="1"/>
    <col min="9735" max="9735" width="14.125" style="38" customWidth="1"/>
    <col min="9736" max="9736" width="8" style="38" customWidth="1"/>
    <col min="9737" max="9737" width="10.25" style="38" customWidth="1"/>
    <col min="9738" max="9738" width="8.125" style="38" customWidth="1"/>
    <col min="9739" max="9739" width="11" style="38" customWidth="1"/>
    <col min="9740" max="9740" width="10.125" style="38" customWidth="1"/>
    <col min="9741" max="9988" width="9" style="38"/>
    <col min="9989" max="9989" width="2.625" style="38" customWidth="1"/>
    <col min="9990" max="9990" width="6.625" style="38" customWidth="1"/>
    <col min="9991" max="9991" width="14.125" style="38" customWidth="1"/>
    <col min="9992" max="9992" width="8" style="38" customWidth="1"/>
    <col min="9993" max="9993" width="10.25" style="38" customWidth="1"/>
    <col min="9994" max="9994" width="8.125" style="38" customWidth="1"/>
    <col min="9995" max="9995" width="11" style="38" customWidth="1"/>
    <col min="9996" max="9996" width="10.125" style="38" customWidth="1"/>
    <col min="9997" max="10244" width="9" style="38"/>
    <col min="10245" max="10245" width="2.625" style="38" customWidth="1"/>
    <col min="10246" max="10246" width="6.625" style="38" customWidth="1"/>
    <col min="10247" max="10247" width="14.125" style="38" customWidth="1"/>
    <col min="10248" max="10248" width="8" style="38" customWidth="1"/>
    <col min="10249" max="10249" width="10.25" style="38" customWidth="1"/>
    <col min="10250" max="10250" width="8.125" style="38" customWidth="1"/>
    <col min="10251" max="10251" width="11" style="38" customWidth="1"/>
    <col min="10252" max="10252" width="10.125" style="38" customWidth="1"/>
    <col min="10253" max="10500" width="9" style="38"/>
    <col min="10501" max="10501" width="2.625" style="38" customWidth="1"/>
    <col min="10502" max="10502" width="6.625" style="38" customWidth="1"/>
    <col min="10503" max="10503" width="14.125" style="38" customWidth="1"/>
    <col min="10504" max="10504" width="8" style="38" customWidth="1"/>
    <col min="10505" max="10505" width="10.25" style="38" customWidth="1"/>
    <col min="10506" max="10506" width="8.125" style="38" customWidth="1"/>
    <col min="10507" max="10507" width="11" style="38" customWidth="1"/>
    <col min="10508" max="10508" width="10.125" style="38" customWidth="1"/>
    <col min="10509" max="10756" width="9" style="38"/>
    <col min="10757" max="10757" width="2.625" style="38" customWidth="1"/>
    <col min="10758" max="10758" width="6.625" style="38" customWidth="1"/>
    <col min="10759" max="10759" width="14.125" style="38" customWidth="1"/>
    <col min="10760" max="10760" width="8" style="38" customWidth="1"/>
    <col min="10761" max="10761" width="10.25" style="38" customWidth="1"/>
    <col min="10762" max="10762" width="8.125" style="38" customWidth="1"/>
    <col min="10763" max="10763" width="11" style="38" customWidth="1"/>
    <col min="10764" max="10764" width="10.125" style="38" customWidth="1"/>
    <col min="10765" max="11012" width="9" style="38"/>
    <col min="11013" max="11013" width="2.625" style="38" customWidth="1"/>
    <col min="11014" max="11014" width="6.625" style="38" customWidth="1"/>
    <col min="11015" max="11015" width="14.125" style="38" customWidth="1"/>
    <col min="11016" max="11016" width="8" style="38" customWidth="1"/>
    <col min="11017" max="11017" width="10.25" style="38" customWidth="1"/>
    <col min="11018" max="11018" width="8.125" style="38" customWidth="1"/>
    <col min="11019" max="11019" width="11" style="38" customWidth="1"/>
    <col min="11020" max="11020" width="10.125" style="38" customWidth="1"/>
    <col min="11021" max="11268" width="9" style="38"/>
    <col min="11269" max="11269" width="2.625" style="38" customWidth="1"/>
    <col min="11270" max="11270" width="6.625" style="38" customWidth="1"/>
    <col min="11271" max="11271" width="14.125" style="38" customWidth="1"/>
    <col min="11272" max="11272" width="8" style="38" customWidth="1"/>
    <col min="11273" max="11273" width="10.25" style="38" customWidth="1"/>
    <col min="11274" max="11274" width="8.125" style="38" customWidth="1"/>
    <col min="11275" max="11275" width="11" style="38" customWidth="1"/>
    <col min="11276" max="11276" width="10.125" style="38" customWidth="1"/>
    <col min="11277" max="11524" width="9" style="38"/>
    <col min="11525" max="11525" width="2.625" style="38" customWidth="1"/>
    <col min="11526" max="11526" width="6.625" style="38" customWidth="1"/>
    <col min="11527" max="11527" width="14.125" style="38" customWidth="1"/>
    <col min="11528" max="11528" width="8" style="38" customWidth="1"/>
    <col min="11529" max="11529" width="10.25" style="38" customWidth="1"/>
    <col min="11530" max="11530" width="8.125" style="38" customWidth="1"/>
    <col min="11531" max="11531" width="11" style="38" customWidth="1"/>
    <col min="11532" max="11532" width="10.125" style="38" customWidth="1"/>
    <col min="11533" max="11780" width="9" style="38"/>
    <col min="11781" max="11781" width="2.625" style="38" customWidth="1"/>
    <col min="11782" max="11782" width="6.625" style="38" customWidth="1"/>
    <col min="11783" max="11783" width="14.125" style="38" customWidth="1"/>
    <col min="11784" max="11784" width="8" style="38" customWidth="1"/>
    <col min="11785" max="11785" width="10.25" style="38" customWidth="1"/>
    <col min="11786" max="11786" width="8.125" style="38" customWidth="1"/>
    <col min="11787" max="11787" width="11" style="38" customWidth="1"/>
    <col min="11788" max="11788" width="10.125" style="38" customWidth="1"/>
    <col min="11789" max="12036" width="9" style="38"/>
    <col min="12037" max="12037" width="2.625" style="38" customWidth="1"/>
    <col min="12038" max="12038" width="6.625" style="38" customWidth="1"/>
    <col min="12039" max="12039" width="14.125" style="38" customWidth="1"/>
    <col min="12040" max="12040" width="8" style="38" customWidth="1"/>
    <col min="12041" max="12041" width="10.25" style="38" customWidth="1"/>
    <col min="12042" max="12042" width="8.125" style="38" customWidth="1"/>
    <col min="12043" max="12043" width="11" style="38" customWidth="1"/>
    <col min="12044" max="12044" width="10.125" style="38" customWidth="1"/>
    <col min="12045" max="12292" width="9" style="38"/>
    <col min="12293" max="12293" width="2.625" style="38" customWidth="1"/>
    <col min="12294" max="12294" width="6.625" style="38" customWidth="1"/>
    <col min="12295" max="12295" width="14.125" style="38" customWidth="1"/>
    <col min="12296" max="12296" width="8" style="38" customWidth="1"/>
    <col min="12297" max="12297" width="10.25" style="38" customWidth="1"/>
    <col min="12298" max="12298" width="8.125" style="38" customWidth="1"/>
    <col min="12299" max="12299" width="11" style="38" customWidth="1"/>
    <col min="12300" max="12300" width="10.125" style="38" customWidth="1"/>
    <col min="12301" max="12548" width="9" style="38"/>
    <col min="12549" max="12549" width="2.625" style="38" customWidth="1"/>
    <col min="12550" max="12550" width="6.625" style="38" customWidth="1"/>
    <col min="12551" max="12551" width="14.125" style="38" customWidth="1"/>
    <col min="12552" max="12552" width="8" style="38" customWidth="1"/>
    <col min="12553" max="12553" width="10.25" style="38" customWidth="1"/>
    <col min="12554" max="12554" width="8.125" style="38" customWidth="1"/>
    <col min="12555" max="12555" width="11" style="38" customWidth="1"/>
    <col min="12556" max="12556" width="10.125" style="38" customWidth="1"/>
    <col min="12557" max="12804" width="9" style="38"/>
    <col min="12805" max="12805" width="2.625" style="38" customWidth="1"/>
    <col min="12806" max="12806" width="6.625" style="38" customWidth="1"/>
    <col min="12807" max="12807" width="14.125" style="38" customWidth="1"/>
    <col min="12808" max="12808" width="8" style="38" customWidth="1"/>
    <col min="12809" max="12809" width="10.25" style="38" customWidth="1"/>
    <col min="12810" max="12810" width="8.125" style="38" customWidth="1"/>
    <col min="12811" max="12811" width="11" style="38" customWidth="1"/>
    <col min="12812" max="12812" width="10.125" style="38" customWidth="1"/>
    <col min="12813" max="13060" width="9" style="38"/>
    <col min="13061" max="13061" width="2.625" style="38" customWidth="1"/>
    <col min="13062" max="13062" width="6.625" style="38" customWidth="1"/>
    <col min="13063" max="13063" width="14.125" style="38" customWidth="1"/>
    <col min="13064" max="13064" width="8" style="38" customWidth="1"/>
    <col min="13065" max="13065" width="10.25" style="38" customWidth="1"/>
    <col min="13066" max="13066" width="8.125" style="38" customWidth="1"/>
    <col min="13067" max="13067" width="11" style="38" customWidth="1"/>
    <col min="13068" max="13068" width="10.125" style="38" customWidth="1"/>
    <col min="13069" max="13316" width="9" style="38"/>
    <col min="13317" max="13317" width="2.625" style="38" customWidth="1"/>
    <col min="13318" max="13318" width="6.625" style="38" customWidth="1"/>
    <col min="13319" max="13319" width="14.125" style="38" customWidth="1"/>
    <col min="13320" max="13320" width="8" style="38" customWidth="1"/>
    <col min="13321" max="13321" width="10.25" style="38" customWidth="1"/>
    <col min="13322" max="13322" width="8.125" style="38" customWidth="1"/>
    <col min="13323" max="13323" width="11" style="38" customWidth="1"/>
    <col min="13324" max="13324" width="10.125" style="38" customWidth="1"/>
    <col min="13325" max="13572" width="9" style="38"/>
    <col min="13573" max="13573" width="2.625" style="38" customWidth="1"/>
    <col min="13574" max="13574" width="6.625" style="38" customWidth="1"/>
    <col min="13575" max="13575" width="14.125" style="38" customWidth="1"/>
    <col min="13576" max="13576" width="8" style="38" customWidth="1"/>
    <col min="13577" max="13577" width="10.25" style="38" customWidth="1"/>
    <col min="13578" max="13578" width="8.125" style="38" customWidth="1"/>
    <col min="13579" max="13579" width="11" style="38" customWidth="1"/>
    <col min="13580" max="13580" width="10.125" style="38" customWidth="1"/>
    <col min="13581" max="13828" width="9" style="38"/>
    <col min="13829" max="13829" width="2.625" style="38" customWidth="1"/>
    <col min="13830" max="13830" width="6.625" style="38" customWidth="1"/>
    <col min="13831" max="13831" width="14.125" style="38" customWidth="1"/>
    <col min="13832" max="13832" width="8" style="38" customWidth="1"/>
    <col min="13833" max="13833" width="10.25" style="38" customWidth="1"/>
    <col min="13834" max="13834" width="8.125" style="38" customWidth="1"/>
    <col min="13835" max="13835" width="11" style="38" customWidth="1"/>
    <col min="13836" max="13836" width="10.125" style="38" customWidth="1"/>
    <col min="13837" max="14084" width="9" style="38"/>
    <col min="14085" max="14085" width="2.625" style="38" customWidth="1"/>
    <col min="14086" max="14086" width="6.625" style="38" customWidth="1"/>
    <col min="14087" max="14087" width="14.125" style="38" customWidth="1"/>
    <col min="14088" max="14088" width="8" style="38" customWidth="1"/>
    <col min="14089" max="14089" width="10.25" style="38" customWidth="1"/>
    <col min="14090" max="14090" width="8.125" style="38" customWidth="1"/>
    <col min="14091" max="14091" width="11" style="38" customWidth="1"/>
    <col min="14092" max="14092" width="10.125" style="38" customWidth="1"/>
    <col min="14093" max="14340" width="9" style="38"/>
    <col min="14341" max="14341" width="2.625" style="38" customWidth="1"/>
    <col min="14342" max="14342" width="6.625" style="38" customWidth="1"/>
    <col min="14343" max="14343" width="14.125" style="38" customWidth="1"/>
    <col min="14344" max="14344" width="8" style="38" customWidth="1"/>
    <col min="14345" max="14345" width="10.25" style="38" customWidth="1"/>
    <col min="14346" max="14346" width="8.125" style="38" customWidth="1"/>
    <col min="14347" max="14347" width="11" style="38" customWidth="1"/>
    <col min="14348" max="14348" width="10.125" style="38" customWidth="1"/>
    <col min="14349" max="14596" width="9" style="38"/>
    <col min="14597" max="14597" width="2.625" style="38" customWidth="1"/>
    <col min="14598" max="14598" width="6.625" style="38" customWidth="1"/>
    <col min="14599" max="14599" width="14.125" style="38" customWidth="1"/>
    <col min="14600" max="14600" width="8" style="38" customWidth="1"/>
    <col min="14601" max="14601" width="10.25" style="38" customWidth="1"/>
    <col min="14602" max="14602" width="8.125" style="38" customWidth="1"/>
    <col min="14603" max="14603" width="11" style="38" customWidth="1"/>
    <col min="14604" max="14604" width="10.125" style="38" customWidth="1"/>
    <col min="14605" max="14852" width="9" style="38"/>
    <col min="14853" max="14853" width="2.625" style="38" customWidth="1"/>
    <col min="14854" max="14854" width="6.625" style="38" customWidth="1"/>
    <col min="14855" max="14855" width="14.125" style="38" customWidth="1"/>
    <col min="14856" max="14856" width="8" style="38" customWidth="1"/>
    <col min="14857" max="14857" width="10.25" style="38" customWidth="1"/>
    <col min="14858" max="14858" width="8.125" style="38" customWidth="1"/>
    <col min="14859" max="14859" width="11" style="38" customWidth="1"/>
    <col min="14860" max="14860" width="10.125" style="38" customWidth="1"/>
    <col min="14861" max="15108" width="9" style="38"/>
    <col min="15109" max="15109" width="2.625" style="38" customWidth="1"/>
    <col min="15110" max="15110" width="6.625" style="38" customWidth="1"/>
    <col min="15111" max="15111" width="14.125" style="38" customWidth="1"/>
    <col min="15112" max="15112" width="8" style="38" customWidth="1"/>
    <col min="15113" max="15113" width="10.25" style="38" customWidth="1"/>
    <col min="15114" max="15114" width="8.125" style="38" customWidth="1"/>
    <col min="15115" max="15115" width="11" style="38" customWidth="1"/>
    <col min="15116" max="15116" width="10.125" style="38" customWidth="1"/>
    <col min="15117" max="15364" width="9" style="38"/>
    <col min="15365" max="15365" width="2.625" style="38" customWidth="1"/>
    <col min="15366" max="15366" width="6.625" style="38" customWidth="1"/>
    <col min="15367" max="15367" width="14.125" style="38" customWidth="1"/>
    <col min="15368" max="15368" width="8" style="38" customWidth="1"/>
    <col min="15369" max="15369" width="10.25" style="38" customWidth="1"/>
    <col min="15370" max="15370" width="8.125" style="38" customWidth="1"/>
    <col min="15371" max="15371" width="11" style="38" customWidth="1"/>
    <col min="15372" max="15372" width="10.125" style="38" customWidth="1"/>
    <col min="15373" max="15620" width="9" style="38"/>
    <col min="15621" max="15621" width="2.625" style="38" customWidth="1"/>
    <col min="15622" max="15622" width="6.625" style="38" customWidth="1"/>
    <col min="15623" max="15623" width="14.125" style="38" customWidth="1"/>
    <col min="15624" max="15624" width="8" style="38" customWidth="1"/>
    <col min="15625" max="15625" width="10.25" style="38" customWidth="1"/>
    <col min="15626" max="15626" width="8.125" style="38" customWidth="1"/>
    <col min="15627" max="15627" width="11" style="38" customWidth="1"/>
    <col min="15628" max="15628" width="10.125" style="38" customWidth="1"/>
    <col min="15629" max="15876" width="9" style="38"/>
    <col min="15877" max="15877" width="2.625" style="38" customWidth="1"/>
    <col min="15878" max="15878" width="6.625" style="38" customWidth="1"/>
    <col min="15879" max="15879" width="14.125" style="38" customWidth="1"/>
    <col min="15880" max="15880" width="8" style="38" customWidth="1"/>
    <col min="15881" max="15881" width="10.25" style="38" customWidth="1"/>
    <col min="15882" max="15882" width="8.125" style="38" customWidth="1"/>
    <col min="15883" max="15883" width="11" style="38" customWidth="1"/>
    <col min="15884" max="15884" width="10.125" style="38" customWidth="1"/>
    <col min="15885" max="16132" width="9" style="38"/>
    <col min="16133" max="16133" width="2.625" style="38" customWidth="1"/>
    <col min="16134" max="16134" width="6.625" style="38" customWidth="1"/>
    <col min="16135" max="16135" width="14.125" style="38" customWidth="1"/>
    <col min="16136" max="16136" width="8" style="38" customWidth="1"/>
    <col min="16137" max="16137" width="10.25" style="38" customWidth="1"/>
    <col min="16138" max="16138" width="8.125" style="38" customWidth="1"/>
    <col min="16139" max="16139" width="11" style="38" customWidth="1"/>
    <col min="16140" max="16140" width="10.125" style="38" customWidth="1"/>
    <col min="16141" max="16384" width="9" style="38"/>
  </cols>
  <sheetData>
    <row r="1" spans="1:28" s="79" customFormat="1" ht="18.75">
      <c r="B1" s="168" t="str">
        <f>選手登録!B1&amp;DBCS(選手登録!C1)&amp;選手登録!D1&amp;" 参加申込書"</f>
        <v>第３回　河北郡市陸上競技記録会2019 参加申込書</v>
      </c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</row>
    <row r="2" spans="1:28" s="88" customFormat="1" ht="9">
      <c r="C2" s="89"/>
      <c r="D2" s="89"/>
      <c r="E2" s="89"/>
      <c r="F2" s="89"/>
      <c r="G2" s="89"/>
      <c r="H2" s="89"/>
      <c r="I2" s="89"/>
      <c r="J2" s="89"/>
      <c r="M2" s="90"/>
      <c r="N2" s="90"/>
      <c r="O2" s="90"/>
      <c r="P2" s="90"/>
      <c r="Q2" s="90"/>
      <c r="R2" s="90"/>
      <c r="S2" s="90"/>
      <c r="T2" s="90"/>
      <c r="U2" s="90"/>
      <c r="V2" s="90"/>
      <c r="W2" s="90"/>
      <c r="X2" s="90"/>
      <c r="Y2" s="90"/>
    </row>
    <row r="3" spans="1:28" ht="22.5" customHeight="1">
      <c r="C3" s="166" t="s">
        <v>62</v>
      </c>
      <c r="D3" s="166"/>
      <c r="E3" s="187" t="str">
        <f>(選手登録!D10)&amp;""</f>
        <v/>
      </c>
      <c r="F3" s="187"/>
      <c r="G3" s="187"/>
      <c r="H3" s="187"/>
      <c r="I3" s="187"/>
      <c r="J3" s="187"/>
      <c r="K3" s="187"/>
      <c r="L3" s="188"/>
      <c r="M3" s="188"/>
      <c r="N3" s="82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</row>
    <row r="4" spans="1:28" ht="22.5" customHeight="1">
      <c r="C4" s="167" t="s">
        <v>64</v>
      </c>
      <c r="D4" s="167"/>
      <c r="E4" s="187" t="str">
        <f>(選手登録!D7)&amp;""</f>
        <v/>
      </c>
      <c r="F4" s="187"/>
      <c r="G4" s="187"/>
      <c r="H4" s="187"/>
      <c r="I4" s="187"/>
      <c r="J4" s="187"/>
      <c r="K4" s="188"/>
      <c r="L4" s="188"/>
      <c r="M4" s="188"/>
      <c r="N4" s="82"/>
      <c r="O4" s="167" t="s">
        <v>65</v>
      </c>
      <c r="P4" s="167"/>
      <c r="Q4" s="167"/>
      <c r="R4" s="167"/>
      <c r="S4" s="183" t="str">
        <f>(選手登録!D9)&amp;""</f>
        <v/>
      </c>
      <c r="T4" s="184"/>
      <c r="U4" s="184"/>
      <c r="V4" s="78" t="s">
        <v>56</v>
      </c>
      <c r="W4" s="39"/>
    </row>
    <row r="5" spans="1:28" ht="22.5" customHeight="1">
      <c r="M5" s="39"/>
      <c r="N5" s="39"/>
      <c r="O5" s="167" t="s">
        <v>6</v>
      </c>
      <c r="P5" s="167"/>
      <c r="Q5" s="167"/>
      <c r="R5" s="167"/>
      <c r="S5" s="185" t="str">
        <f>(選手登録!D11)&amp;""</f>
        <v/>
      </c>
      <c r="T5" s="185"/>
      <c r="U5" s="186"/>
      <c r="V5" s="186"/>
      <c r="W5" s="51"/>
      <c r="X5" s="51"/>
    </row>
    <row r="6" spans="1:28">
      <c r="C6" s="177" t="s">
        <v>86</v>
      </c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48"/>
      <c r="P6" s="39"/>
      <c r="Q6" s="39"/>
      <c r="R6" s="39"/>
      <c r="S6" s="39"/>
      <c r="T6" s="39"/>
      <c r="U6" s="39"/>
      <c r="V6" s="39"/>
      <c r="W6" s="39"/>
      <c r="X6" s="189" t="s">
        <v>101</v>
      </c>
      <c r="Y6" s="191" t="str">
        <f>IF(COUNTA(選手登録!K10:L12)=0,"しません","します")</f>
        <v>しません</v>
      </c>
    </row>
    <row r="7" spans="1:28" s="88" customFormat="1" ht="9" customHeight="1">
      <c r="B7" s="90"/>
      <c r="C7" s="90"/>
      <c r="D7" s="90"/>
      <c r="E7" s="90"/>
      <c r="F7" s="90"/>
      <c r="G7" s="90"/>
      <c r="H7" s="90"/>
      <c r="I7" s="90"/>
      <c r="J7" s="90"/>
      <c r="K7" s="91"/>
      <c r="P7" s="90"/>
      <c r="Q7" s="90"/>
      <c r="R7" s="90"/>
      <c r="S7" s="90"/>
      <c r="T7" s="90"/>
      <c r="U7" s="90"/>
      <c r="V7" s="90"/>
      <c r="W7" s="90"/>
      <c r="X7" s="189"/>
      <c r="Y7" s="192"/>
    </row>
    <row r="8" spans="1:28" ht="14.25" customHeight="1">
      <c r="C8" s="40" t="s">
        <v>57</v>
      </c>
      <c r="D8" s="43" t="s">
        <v>71</v>
      </c>
      <c r="E8" s="35">
        <v>200</v>
      </c>
      <c r="F8" s="44" t="s">
        <v>74</v>
      </c>
      <c r="G8" s="45" t="s">
        <v>75</v>
      </c>
      <c r="H8" s="45">
        <f>COUNTIFS($G$14:$G$83,$D8)</f>
        <v>0</v>
      </c>
      <c r="I8" s="44" t="s">
        <v>85</v>
      </c>
      <c r="J8" s="44" t="s">
        <v>76</v>
      </c>
      <c r="K8" s="45">
        <f>COUNTIFS($V$14:$V$83,$D8)</f>
        <v>0</v>
      </c>
      <c r="L8" s="44" t="s">
        <v>77</v>
      </c>
      <c r="M8" s="44" t="s">
        <v>78</v>
      </c>
      <c r="N8" s="46">
        <f>H8+K8</f>
        <v>0</v>
      </c>
      <c r="O8" s="44" t="s">
        <v>79</v>
      </c>
      <c r="P8" s="35">
        <f>E8*N8</f>
        <v>0</v>
      </c>
      <c r="Q8" s="47" t="s">
        <v>83</v>
      </c>
      <c r="S8" s="39"/>
      <c r="T8" s="48"/>
      <c r="X8" s="190" t="str">
        <f>IF(選手登録!K10="","",選手登録!K10&amp;"("&amp;選手登録!M10&amp;"_"&amp;選手登録!N10&amp;")")</f>
        <v/>
      </c>
      <c r="Y8" s="190"/>
    </row>
    <row r="9" spans="1:28" ht="14.25" customHeight="1">
      <c r="D9" s="49" t="s">
        <v>72</v>
      </c>
      <c r="E9" s="36">
        <v>400</v>
      </c>
      <c r="F9" s="50" t="s">
        <v>74</v>
      </c>
      <c r="G9" s="51" t="s">
        <v>75</v>
      </c>
      <c r="H9" s="51">
        <f>COUNTIFS($G$14:$G$83,$D9)</f>
        <v>0</v>
      </c>
      <c r="I9" s="50" t="s">
        <v>85</v>
      </c>
      <c r="J9" s="50" t="s">
        <v>76</v>
      </c>
      <c r="K9" s="51">
        <f>COUNTIFS($V$14:$V$83,$D9)</f>
        <v>0</v>
      </c>
      <c r="L9" s="50" t="s">
        <v>77</v>
      </c>
      <c r="M9" s="50" t="s">
        <v>78</v>
      </c>
      <c r="N9" s="52">
        <f>H9+K9</f>
        <v>0</v>
      </c>
      <c r="O9" s="50" t="s">
        <v>79</v>
      </c>
      <c r="P9" s="36">
        <f>E9*N9</f>
        <v>0</v>
      </c>
      <c r="Q9" s="53" t="s">
        <v>83</v>
      </c>
      <c r="S9" s="85" t="s">
        <v>84</v>
      </c>
      <c r="T9" s="178">
        <f>SUM(P8:P10)</f>
        <v>0</v>
      </c>
      <c r="U9" s="178"/>
      <c r="V9" s="80" t="s">
        <v>74</v>
      </c>
      <c r="W9" s="84"/>
      <c r="X9" s="190" t="str">
        <f>IF(選手登録!K11="","",選手登録!K11&amp;"("&amp;選手登録!M11&amp;"_"&amp;選手登録!N11&amp;")")</f>
        <v/>
      </c>
      <c r="Y9" s="190"/>
      <c r="Z9" s="48"/>
    </row>
    <row r="10" spans="1:28" ht="14.25" customHeight="1">
      <c r="D10" s="54" t="s">
        <v>73</v>
      </c>
      <c r="E10" s="37">
        <v>400</v>
      </c>
      <c r="F10" s="55" t="s">
        <v>74</v>
      </c>
      <c r="G10" s="56" t="s">
        <v>75</v>
      </c>
      <c r="H10" s="56">
        <f>COUNTIFS($G$14:$G$83,$D10)</f>
        <v>0</v>
      </c>
      <c r="I10" s="55" t="s">
        <v>85</v>
      </c>
      <c r="J10" s="55" t="s">
        <v>76</v>
      </c>
      <c r="K10" s="56">
        <f>COUNTIFS($V$14:$V$83,$D10)</f>
        <v>0</v>
      </c>
      <c r="L10" s="55" t="s">
        <v>77</v>
      </c>
      <c r="M10" s="55" t="s">
        <v>78</v>
      </c>
      <c r="N10" s="57">
        <f>H10+K10</f>
        <v>0</v>
      </c>
      <c r="O10" s="55" t="s">
        <v>79</v>
      </c>
      <c r="P10" s="37">
        <f>E10*N10</f>
        <v>0</v>
      </c>
      <c r="Q10" s="58" t="s">
        <v>83</v>
      </c>
      <c r="S10" s="39"/>
      <c r="T10" s="48"/>
      <c r="X10" s="190" t="str">
        <f>IF(選手登録!K12="","",選手登録!K12&amp;"("&amp;選手登録!M12&amp;"_"&amp;選手登録!N12&amp;")")</f>
        <v/>
      </c>
      <c r="Y10" s="190"/>
    </row>
    <row r="11" spans="1:28" s="88" customFormat="1" ht="9">
      <c r="G11" s="92"/>
      <c r="H11" s="92"/>
      <c r="I11" s="92"/>
      <c r="J11" s="93"/>
      <c r="K11" s="94"/>
      <c r="T11" s="90"/>
      <c r="V11" s="92"/>
      <c r="W11" s="92"/>
      <c r="X11" s="92"/>
      <c r="Y11" s="93"/>
    </row>
    <row r="12" spans="1:28" s="48" customFormat="1" ht="14.25" thickBot="1">
      <c r="A12" s="59"/>
      <c r="B12" s="48" t="s">
        <v>66</v>
      </c>
      <c r="J12" s="60"/>
      <c r="N12" s="59"/>
      <c r="O12" s="48" t="s">
        <v>80</v>
      </c>
    </row>
    <row r="13" spans="1:28" ht="14.25" thickBot="1">
      <c r="A13" s="61"/>
      <c r="B13" s="62" t="s">
        <v>81</v>
      </c>
      <c r="C13" s="63" t="s">
        <v>11</v>
      </c>
      <c r="D13" s="169" t="s">
        <v>82</v>
      </c>
      <c r="E13" s="195"/>
      <c r="F13" s="63" t="s">
        <v>13</v>
      </c>
      <c r="G13" s="169" t="s">
        <v>69</v>
      </c>
      <c r="H13" s="195"/>
      <c r="I13" s="169" t="s">
        <v>67</v>
      </c>
      <c r="J13" s="169"/>
      <c r="K13" s="169"/>
      <c r="L13" s="173" t="s">
        <v>68</v>
      </c>
      <c r="M13" s="174"/>
      <c r="N13" s="61"/>
      <c r="O13" s="68" t="s">
        <v>81</v>
      </c>
      <c r="P13" s="228" t="s">
        <v>11</v>
      </c>
      <c r="Q13" s="229"/>
      <c r="R13" s="230"/>
      <c r="S13" s="234" t="s">
        <v>82</v>
      </c>
      <c r="T13" s="235"/>
      <c r="U13" s="69" t="s">
        <v>13</v>
      </c>
      <c r="V13" s="179" t="s">
        <v>69</v>
      </c>
      <c r="W13" s="180"/>
      <c r="X13" s="69" t="s">
        <v>67</v>
      </c>
      <c r="Y13" s="70" t="s">
        <v>68</v>
      </c>
    </row>
    <row r="14" spans="1:28">
      <c r="A14" s="64">
        <v>1</v>
      </c>
      <c r="B14" s="65" t="str">
        <f>IF(選手登録!E16="","",選手登録!E16)</f>
        <v/>
      </c>
      <c r="C14" s="66" t="str">
        <f>IF(選手登録!F16="","",選手登録!F16)</f>
        <v/>
      </c>
      <c r="D14" s="196" t="str">
        <f>IF(選手登録!G16="","",選手登録!G16)</f>
        <v/>
      </c>
      <c r="E14" s="197"/>
      <c r="F14" s="83" t="str">
        <f>IF(選手登録!H16="","",選手登録!H16)</f>
        <v/>
      </c>
      <c r="G14" s="193" t="str">
        <f>IF(選手登録!D16="","",選手登録!D16)</f>
        <v/>
      </c>
      <c r="H14" s="194"/>
      <c r="I14" s="170" t="str">
        <f>(IF(男子!G6="","","/"&amp;男子!$G$5))&amp;(IF(男子!H6="","","/"&amp;男子!$H$5))&amp;(IF(男子!I6="","","/"&amp;男子!$I$5))&amp;(IF(男子!J6="","","/"&amp;男子!$J$5))&amp;(IF(男子!K6="","","/"&amp;男子!$K$5))&amp;(IF(男子!L6="","","/"&amp;男子!$L$5))&amp;(IF(男子!M6="","","/"&amp;男子!$M$5))&amp;(IF(男子!N6="","","/"&amp;男子!$N$5))&amp;(IF(男子!O6="","","/"&amp;男子!$O$5))&amp;(IF(男子!P6="","","/"&amp;男子!$P$5))&amp;(IF(男子!Q6="","","/"&amp;男子!$Q$5))&amp;(IF(男子!R6="","","/"&amp;男子!$R$5))</f>
        <v/>
      </c>
      <c r="J14" s="171"/>
      <c r="K14" s="172"/>
      <c r="L14" s="175" t="str">
        <f>IF($B14="","",IF(COUNTIF('4x100R'!$D$6:$D$45,申込書!$B14)=0,"","〇"))</f>
        <v/>
      </c>
      <c r="M14" s="176"/>
      <c r="N14" s="64">
        <v>1</v>
      </c>
      <c r="O14" s="72" t="str">
        <f>IF(選手登録!N16="","",選手登録!N16)</f>
        <v/>
      </c>
      <c r="P14" s="231" t="str">
        <f>IF(選手登録!O16="","",選手登録!O16)</f>
        <v/>
      </c>
      <c r="Q14" s="232" t="str">
        <f>IF(選手登録!M16="","",選手登録!M16)</f>
        <v/>
      </c>
      <c r="R14" s="233" t="str">
        <f>IF(選手登録!N16="","",選手登録!N16)</f>
        <v/>
      </c>
      <c r="S14" s="231" t="str">
        <f>IF(選手登録!P16="","",選手登録!P16)</f>
        <v/>
      </c>
      <c r="T14" s="233" t="str">
        <f>IF(選手登録!P16="","",選手登録!P16)</f>
        <v/>
      </c>
      <c r="U14" s="73" t="str">
        <f>IF(選手登録!Q16="","",選手登録!Q16)</f>
        <v/>
      </c>
      <c r="V14" s="181" t="str">
        <f>IF(選手登録!M16="","",選手登録!M16)</f>
        <v/>
      </c>
      <c r="W14" s="182"/>
      <c r="X14" s="73" t="str">
        <f>(IF(女子!G6="","","/"&amp;女子!$G$5))&amp;(IF(女子!H6="","","/"&amp;女子!$H$5))&amp;(IF(女子!I6="","","/"&amp;女子!$I$5))&amp;(IF(女子!J6="","","/"&amp;女子!$J$5))&amp;(IF(女子!K6="","","/"&amp;女子!$K$5))&amp;(IF(女子!L6="","","/"&amp;女子!$L$5))&amp;(IF(女子!M6="","","/"&amp;女子!$M$5))&amp;(IF(女子!N6="","","/"&amp;女子!$N$5))&amp;(IF(女子!O6="","","/"&amp;女子!$O$5))&amp;(IF(女子!P6="","","/"&amp;女子!$P$5))</f>
        <v/>
      </c>
      <c r="Y14" s="74" t="str">
        <f>IF($O14="","",IF(COUNTIF('4x100R'!$K$6:$K$45,申込書!$O14)=0,"","〇"))</f>
        <v/>
      </c>
    </row>
    <row r="15" spans="1:28">
      <c r="A15" s="64">
        <f>A14+1</f>
        <v>2</v>
      </c>
      <c r="B15" s="65" t="str">
        <f>IF(選手登録!E17="","",選手登録!E17)</f>
        <v/>
      </c>
      <c r="C15" s="66" t="str">
        <f>IF(選手登録!F17="","",選手登録!F17)</f>
        <v/>
      </c>
      <c r="D15" s="196" t="str">
        <f>IF(選手登録!G17="","",選手登録!G17)</f>
        <v/>
      </c>
      <c r="E15" s="197"/>
      <c r="F15" s="83" t="str">
        <f>IF(選手登録!H17="","",選手登録!H17)</f>
        <v/>
      </c>
      <c r="G15" s="193" t="str">
        <f>IF(選手登録!D17="","",選手登録!D17)</f>
        <v/>
      </c>
      <c r="H15" s="194"/>
      <c r="I15" s="170" t="str">
        <f>(IF(男子!G7="","","/"&amp;男子!$G$5))&amp;(IF(男子!H7="","","/"&amp;男子!$H$5))&amp;(IF(男子!I7="","","/"&amp;男子!$I$5))&amp;(IF(男子!J7="","","/"&amp;男子!$J$5))&amp;(IF(男子!K7="","","/"&amp;男子!$K$5))&amp;(IF(男子!L7="","","/"&amp;男子!$L$5))&amp;(IF(男子!M7="","","/"&amp;男子!$M$5))&amp;(IF(男子!N7="","","/"&amp;男子!$N$5))&amp;(IF(男子!O7="","","/"&amp;男子!$O$5))&amp;(IF(男子!P7="","","/"&amp;男子!$P$5))&amp;(IF(男子!Q7="","","/"&amp;男子!$Q$5))&amp;(IF(男子!R7="","","/"&amp;男子!$R$5))</f>
        <v/>
      </c>
      <c r="J15" s="171"/>
      <c r="K15" s="172"/>
      <c r="L15" s="157" t="str">
        <f>IF($B15="","",IF(COUNTIF('4x100R'!$D$6:$D$45,申込書!$B15)=0,"","〇"))</f>
        <v/>
      </c>
      <c r="M15" s="158"/>
      <c r="N15" s="64">
        <f>N14+1</f>
        <v>2</v>
      </c>
      <c r="O15" s="75" t="str">
        <f>IF(選手登録!N17="","",選手登録!N17)</f>
        <v/>
      </c>
      <c r="P15" s="221" t="str">
        <f>IF(選手登録!O17="","",選手登録!O17)</f>
        <v/>
      </c>
      <c r="Q15" s="227" t="str">
        <f>IF(選手登録!M17="","",選手登録!M17)</f>
        <v/>
      </c>
      <c r="R15" s="222" t="str">
        <f>IF(選手登録!N17="","",選手登録!N17)</f>
        <v/>
      </c>
      <c r="S15" s="221" t="str">
        <f>IF(選手登録!P17="","",選手登録!P17)</f>
        <v/>
      </c>
      <c r="T15" s="222" t="str">
        <f>IF(選手登録!P17="","",選手登録!P17)</f>
        <v/>
      </c>
      <c r="U15" s="71" t="str">
        <f>IF(選手登録!Q17="","",選手登録!Q17)</f>
        <v/>
      </c>
      <c r="V15" s="161" t="str">
        <f>IF(選手登録!M17="","",選手登録!M17)</f>
        <v/>
      </c>
      <c r="W15" s="162"/>
      <c r="X15" s="71" t="str">
        <f>(IF(女子!G7="","","/"&amp;女子!$G$5))&amp;(IF(女子!H7="","","/"&amp;女子!$H$5))&amp;(IF(女子!I7="","","/"&amp;女子!$I$5))&amp;(IF(女子!J7="","","/"&amp;女子!$J$5))&amp;(IF(女子!K7="","","/"&amp;女子!$K$5))&amp;(IF(女子!L7="","","/"&amp;女子!$L$5))&amp;(IF(女子!M7="","","/"&amp;女子!$M$5))&amp;(IF(女子!N7="","","/"&amp;女子!$N$5))&amp;(IF(女子!O7="","","/"&amp;女子!$O$5))&amp;(IF(女子!P7="","","/"&amp;女子!$P$5))</f>
        <v/>
      </c>
      <c r="Y15" s="81" t="str">
        <f>IF($O15="","",IF(COUNTIF('4x100R'!$K$6:$K$45,申込書!$O15)=0,"","〇"))</f>
        <v/>
      </c>
    </row>
    <row r="16" spans="1:28">
      <c r="A16" s="64">
        <f t="shared" ref="A16:A83" si="0">A15+1</f>
        <v>3</v>
      </c>
      <c r="B16" s="65" t="str">
        <f>IF(選手登録!E18="","",選手登録!E18)</f>
        <v/>
      </c>
      <c r="C16" s="66" t="str">
        <f>IF(選手登録!F18="","",選手登録!F18)</f>
        <v/>
      </c>
      <c r="D16" s="196" t="str">
        <f>IF(選手登録!G18="","",選手登録!G18)</f>
        <v/>
      </c>
      <c r="E16" s="197"/>
      <c r="F16" s="83" t="str">
        <f>IF(選手登録!H18="","",選手登録!H18)</f>
        <v/>
      </c>
      <c r="G16" s="193" t="str">
        <f>IF(選手登録!D18="","",選手登録!D18)</f>
        <v/>
      </c>
      <c r="H16" s="194"/>
      <c r="I16" s="170" t="str">
        <f>(IF(男子!G8="","","/"&amp;男子!$G$5))&amp;(IF(男子!H8="","","/"&amp;男子!$H$5))&amp;(IF(男子!I8="","","/"&amp;男子!$I$5))&amp;(IF(男子!J8="","","/"&amp;男子!$J$5))&amp;(IF(男子!K8="","","/"&amp;男子!$K$5))&amp;(IF(男子!L8="","","/"&amp;男子!$L$5))&amp;(IF(男子!M8="","","/"&amp;男子!$M$5))&amp;(IF(男子!N8="","","/"&amp;男子!$N$5))&amp;(IF(男子!O8="","","/"&amp;男子!$O$5))&amp;(IF(男子!P8="","","/"&amp;男子!$P$5))&amp;(IF(男子!Q8="","","/"&amp;男子!$Q$5))&amp;(IF(男子!R8="","","/"&amp;男子!$R$5))</f>
        <v/>
      </c>
      <c r="J16" s="171"/>
      <c r="K16" s="172"/>
      <c r="L16" s="157" t="str">
        <f>IF($B16="","",IF(COUNTIF('4x100R'!$D$6:$D$45,申込書!$B16)=0,"","〇"))</f>
        <v/>
      </c>
      <c r="M16" s="158"/>
      <c r="N16" s="64">
        <f t="shared" ref="N16:N79" si="1">N15+1</f>
        <v>3</v>
      </c>
      <c r="O16" s="75" t="str">
        <f>IF(選手登録!N18="","",選手登録!N18)</f>
        <v/>
      </c>
      <c r="P16" s="221" t="str">
        <f>IF(選手登録!O18="","",選手登録!O18)</f>
        <v/>
      </c>
      <c r="Q16" s="227" t="str">
        <f>IF(選手登録!M18="","",選手登録!M18)</f>
        <v/>
      </c>
      <c r="R16" s="222" t="str">
        <f>IF(選手登録!N18="","",選手登録!N18)</f>
        <v/>
      </c>
      <c r="S16" s="221" t="str">
        <f>IF(選手登録!P18="","",選手登録!P18)</f>
        <v/>
      </c>
      <c r="T16" s="222" t="str">
        <f>IF(選手登録!P18="","",選手登録!P18)</f>
        <v/>
      </c>
      <c r="U16" s="71" t="str">
        <f>IF(選手登録!Q18="","",選手登録!Q18)</f>
        <v/>
      </c>
      <c r="V16" s="161" t="str">
        <f>IF(選手登録!M18="","",選手登録!M18)</f>
        <v/>
      </c>
      <c r="W16" s="162"/>
      <c r="X16" s="71" t="str">
        <f>(IF(女子!G8="","","/"&amp;女子!$G$5))&amp;(IF(女子!H8="","","/"&amp;女子!$H$5))&amp;(IF(女子!I8="","","/"&amp;女子!$I$5))&amp;(IF(女子!J8="","","/"&amp;女子!$J$5))&amp;(IF(女子!K8="","","/"&amp;女子!$K$5))&amp;(IF(女子!L8="","","/"&amp;女子!$L$5))&amp;(IF(女子!M8="","","/"&amp;女子!$M$5))&amp;(IF(女子!N8="","","/"&amp;女子!$N$5))&amp;(IF(女子!O8="","","/"&amp;女子!$O$5))&amp;(IF(女子!P8="","","/"&amp;女子!$P$5))</f>
        <v/>
      </c>
      <c r="Y16" s="81" t="str">
        <f>IF($O16="","",IF(COUNTIF('4x100R'!$K$6:$K$45,申込書!$O16)=0,"","〇"))</f>
        <v/>
      </c>
    </row>
    <row r="17" spans="1:25">
      <c r="A17" s="64">
        <f t="shared" si="0"/>
        <v>4</v>
      </c>
      <c r="B17" s="65" t="str">
        <f>IF(選手登録!E19="","",選手登録!E19)</f>
        <v/>
      </c>
      <c r="C17" s="66" t="str">
        <f>IF(選手登録!F19="","",選手登録!F19)</f>
        <v/>
      </c>
      <c r="D17" s="196" t="str">
        <f>IF(選手登録!G19="","",選手登録!G19)</f>
        <v/>
      </c>
      <c r="E17" s="197"/>
      <c r="F17" s="83" t="str">
        <f>IF(選手登録!H19="","",選手登録!H19)</f>
        <v/>
      </c>
      <c r="G17" s="193" t="str">
        <f>IF(選手登録!D19="","",選手登録!D19)</f>
        <v/>
      </c>
      <c r="H17" s="194"/>
      <c r="I17" s="170" t="str">
        <f>(IF(男子!G9="","","/"&amp;男子!$G$5))&amp;(IF(男子!H9="","","/"&amp;男子!$H$5))&amp;(IF(男子!I9="","","/"&amp;男子!$I$5))&amp;(IF(男子!J9="","","/"&amp;男子!$J$5))&amp;(IF(男子!K9="","","/"&amp;男子!$K$5))&amp;(IF(男子!L9="","","/"&amp;男子!$L$5))&amp;(IF(男子!M9="","","/"&amp;男子!$M$5))&amp;(IF(男子!N9="","","/"&amp;男子!$N$5))&amp;(IF(男子!O9="","","/"&amp;男子!$O$5))&amp;(IF(男子!P9="","","/"&amp;男子!$P$5))&amp;(IF(男子!Q9="","","/"&amp;男子!$Q$5))&amp;(IF(男子!R9="","","/"&amp;男子!$R$5))</f>
        <v/>
      </c>
      <c r="J17" s="171"/>
      <c r="K17" s="172"/>
      <c r="L17" s="157" t="str">
        <f>IF($B17="","",IF(COUNTIF('4x100R'!$D$6:$D$45,申込書!$B17)=0,"","〇"))</f>
        <v/>
      </c>
      <c r="M17" s="158"/>
      <c r="N17" s="64">
        <f t="shared" si="1"/>
        <v>4</v>
      </c>
      <c r="O17" s="75" t="str">
        <f>IF(選手登録!N19="","",選手登録!N19)</f>
        <v/>
      </c>
      <c r="P17" s="221" t="str">
        <f>IF(選手登録!O19="","",選手登録!O19)</f>
        <v/>
      </c>
      <c r="Q17" s="227" t="str">
        <f>IF(選手登録!M19="","",選手登録!M19)</f>
        <v/>
      </c>
      <c r="R17" s="222" t="str">
        <f>IF(選手登録!N19="","",選手登録!N19)</f>
        <v/>
      </c>
      <c r="S17" s="221" t="str">
        <f>IF(選手登録!P19="","",選手登録!P19)</f>
        <v/>
      </c>
      <c r="T17" s="222" t="str">
        <f>IF(選手登録!P19="","",選手登録!P19)</f>
        <v/>
      </c>
      <c r="U17" s="71" t="str">
        <f>IF(選手登録!Q19="","",選手登録!Q19)</f>
        <v/>
      </c>
      <c r="V17" s="161" t="str">
        <f>IF(選手登録!M19="","",選手登録!M19)</f>
        <v/>
      </c>
      <c r="W17" s="162"/>
      <c r="X17" s="71" t="str">
        <f>(IF(女子!G9="","","/"&amp;女子!$G$5))&amp;(IF(女子!H9="","","/"&amp;女子!$H$5))&amp;(IF(女子!I9="","","/"&amp;女子!$I$5))&amp;(IF(女子!J9="","","/"&amp;女子!$J$5))&amp;(IF(女子!K9="","","/"&amp;女子!$K$5))&amp;(IF(女子!L9="","","/"&amp;女子!$L$5))&amp;(IF(女子!M9="","","/"&amp;女子!$M$5))&amp;(IF(女子!N9="","","/"&amp;女子!$N$5))&amp;(IF(女子!O9="","","/"&amp;女子!$O$5))&amp;(IF(女子!P9="","","/"&amp;女子!$P$5))</f>
        <v/>
      </c>
      <c r="Y17" s="81" t="str">
        <f>IF($O17="","",IF(COUNTIF('4x100R'!$K$6:$K$45,申込書!$O17)=0,"","〇"))</f>
        <v/>
      </c>
    </row>
    <row r="18" spans="1:25">
      <c r="A18" s="64">
        <f t="shared" si="0"/>
        <v>5</v>
      </c>
      <c r="B18" s="65" t="str">
        <f>IF(選手登録!E20="","",選手登録!E20)</f>
        <v/>
      </c>
      <c r="C18" s="66" t="str">
        <f>IF(選手登録!F20="","",選手登録!F20)</f>
        <v/>
      </c>
      <c r="D18" s="196" t="str">
        <f>IF(選手登録!G20="","",選手登録!G20)</f>
        <v/>
      </c>
      <c r="E18" s="197"/>
      <c r="F18" s="83" t="str">
        <f>IF(選手登録!H20="","",選手登録!H20)</f>
        <v/>
      </c>
      <c r="G18" s="193" t="str">
        <f>IF(選手登録!D20="","",選手登録!D20)</f>
        <v/>
      </c>
      <c r="H18" s="194"/>
      <c r="I18" s="170" t="str">
        <f>(IF(男子!G10="","","/"&amp;男子!$G$5))&amp;(IF(男子!H10="","","/"&amp;男子!$H$5))&amp;(IF(男子!I10="","","/"&amp;男子!$I$5))&amp;(IF(男子!J10="","","/"&amp;男子!$J$5))&amp;(IF(男子!K10="","","/"&amp;男子!$K$5))&amp;(IF(男子!L10="","","/"&amp;男子!$L$5))&amp;(IF(男子!M10="","","/"&amp;男子!$M$5))&amp;(IF(男子!N10="","","/"&amp;男子!$N$5))&amp;(IF(男子!O10="","","/"&amp;男子!$O$5))&amp;(IF(男子!P10="","","/"&amp;男子!$P$5))&amp;(IF(男子!Q10="","","/"&amp;男子!$Q$5))&amp;(IF(男子!R10="","","/"&amp;男子!$R$5))</f>
        <v/>
      </c>
      <c r="J18" s="171"/>
      <c r="K18" s="172"/>
      <c r="L18" s="157" t="str">
        <f>IF($B18="","",IF(COUNTIF('4x100R'!$D$6:$D$45,申込書!$B18)=0,"","〇"))</f>
        <v/>
      </c>
      <c r="M18" s="158"/>
      <c r="N18" s="64">
        <f t="shared" si="1"/>
        <v>5</v>
      </c>
      <c r="O18" s="75" t="str">
        <f>IF(選手登録!N20="","",選手登録!N20)</f>
        <v/>
      </c>
      <c r="P18" s="221" t="str">
        <f>IF(選手登録!O20="","",選手登録!O20)</f>
        <v/>
      </c>
      <c r="Q18" s="227" t="str">
        <f>IF(選手登録!M20="","",選手登録!M20)</f>
        <v/>
      </c>
      <c r="R18" s="222" t="str">
        <f>IF(選手登録!N20="","",選手登録!N20)</f>
        <v/>
      </c>
      <c r="S18" s="221" t="str">
        <f>IF(選手登録!P20="","",選手登録!P20)</f>
        <v/>
      </c>
      <c r="T18" s="222" t="str">
        <f>IF(選手登録!P20="","",選手登録!P20)</f>
        <v/>
      </c>
      <c r="U18" s="71" t="str">
        <f>IF(選手登録!Q20="","",選手登録!Q20)</f>
        <v/>
      </c>
      <c r="V18" s="161" t="str">
        <f>IF(選手登録!M20="","",選手登録!M20)</f>
        <v/>
      </c>
      <c r="W18" s="162"/>
      <c r="X18" s="71" t="str">
        <f>(IF(女子!G10="","","/"&amp;女子!$G$5))&amp;(IF(女子!H10="","","/"&amp;女子!$H$5))&amp;(IF(女子!I10="","","/"&amp;女子!$I$5))&amp;(IF(女子!J10="","","/"&amp;女子!$J$5))&amp;(IF(女子!K10="","","/"&amp;女子!$K$5))&amp;(IF(女子!L10="","","/"&amp;女子!$L$5))&amp;(IF(女子!M10="","","/"&amp;女子!$M$5))&amp;(IF(女子!N10="","","/"&amp;女子!$N$5))&amp;(IF(女子!O10="","","/"&amp;女子!$O$5))&amp;(IF(女子!P10="","","/"&amp;女子!$P$5))</f>
        <v/>
      </c>
      <c r="Y18" s="81" t="str">
        <f>IF($O18="","",IF(COUNTIF('4x100R'!$K$6:$K$45,申込書!$O18)=0,"","〇"))</f>
        <v/>
      </c>
    </row>
    <row r="19" spans="1:25">
      <c r="A19" s="64">
        <f t="shared" si="0"/>
        <v>6</v>
      </c>
      <c r="B19" s="65" t="str">
        <f>IF(選手登録!E21="","",選手登録!E21)</f>
        <v/>
      </c>
      <c r="C19" s="66" t="str">
        <f>IF(選手登録!F21="","",選手登録!F21)</f>
        <v/>
      </c>
      <c r="D19" s="196" t="str">
        <f>IF(選手登録!G21="","",選手登録!G21)</f>
        <v/>
      </c>
      <c r="E19" s="197"/>
      <c r="F19" s="83" t="str">
        <f>IF(選手登録!H21="","",選手登録!H21)</f>
        <v/>
      </c>
      <c r="G19" s="193" t="str">
        <f>IF(選手登録!D21="","",選手登録!D21)</f>
        <v/>
      </c>
      <c r="H19" s="194"/>
      <c r="I19" s="170" t="str">
        <f>(IF(男子!G11="","","/"&amp;男子!$G$5))&amp;(IF(男子!H11="","","/"&amp;男子!$H$5))&amp;(IF(男子!I11="","","/"&amp;男子!$I$5))&amp;(IF(男子!J11="","","/"&amp;男子!$J$5))&amp;(IF(男子!K11="","","/"&amp;男子!$K$5))&amp;(IF(男子!L11="","","/"&amp;男子!$L$5))&amp;(IF(男子!M11="","","/"&amp;男子!$M$5))&amp;(IF(男子!N11="","","/"&amp;男子!$N$5))&amp;(IF(男子!O11="","","/"&amp;男子!$O$5))&amp;(IF(男子!P11="","","/"&amp;男子!$P$5))&amp;(IF(男子!Q11="","","/"&amp;男子!$Q$5))&amp;(IF(男子!R11="","","/"&amp;男子!$R$5))</f>
        <v/>
      </c>
      <c r="J19" s="171"/>
      <c r="K19" s="172"/>
      <c r="L19" s="157" t="str">
        <f>IF($B19="","",IF(COUNTIF('4x100R'!$D$6:$D$45,申込書!$B19)=0,"","〇"))</f>
        <v/>
      </c>
      <c r="M19" s="158"/>
      <c r="N19" s="64">
        <f t="shared" si="1"/>
        <v>6</v>
      </c>
      <c r="O19" s="75" t="str">
        <f>IF(選手登録!N21="","",選手登録!N21)</f>
        <v/>
      </c>
      <c r="P19" s="221" t="str">
        <f>IF(選手登録!O21="","",選手登録!O21)</f>
        <v/>
      </c>
      <c r="Q19" s="227" t="str">
        <f>IF(選手登録!M21="","",選手登録!M21)</f>
        <v/>
      </c>
      <c r="R19" s="222" t="str">
        <f>IF(選手登録!N21="","",選手登録!N21)</f>
        <v/>
      </c>
      <c r="S19" s="221" t="str">
        <f>IF(選手登録!P21="","",選手登録!P21)</f>
        <v/>
      </c>
      <c r="T19" s="222" t="str">
        <f>IF(選手登録!P21="","",選手登録!P21)</f>
        <v/>
      </c>
      <c r="U19" s="71" t="str">
        <f>IF(選手登録!Q21="","",選手登録!Q21)</f>
        <v/>
      </c>
      <c r="V19" s="161" t="str">
        <f>IF(選手登録!M21="","",選手登録!M21)</f>
        <v/>
      </c>
      <c r="W19" s="162"/>
      <c r="X19" s="71" t="str">
        <f>(IF(女子!G11="","","/"&amp;女子!$G$5))&amp;(IF(女子!H11="","","/"&amp;女子!$H$5))&amp;(IF(女子!I11="","","/"&amp;女子!$I$5))&amp;(IF(女子!J11="","","/"&amp;女子!$J$5))&amp;(IF(女子!K11="","","/"&amp;女子!$K$5))&amp;(IF(女子!L11="","","/"&amp;女子!$L$5))&amp;(IF(女子!M11="","","/"&amp;女子!$M$5))&amp;(IF(女子!N11="","","/"&amp;女子!$N$5))&amp;(IF(女子!O11="","","/"&amp;女子!$O$5))&amp;(IF(女子!P11="","","/"&amp;女子!$P$5))</f>
        <v/>
      </c>
      <c r="Y19" s="81" t="str">
        <f>IF($O19="","",IF(COUNTIF('4x100R'!$K$6:$K$45,申込書!$O19)=0,"","〇"))</f>
        <v/>
      </c>
    </row>
    <row r="20" spans="1:25">
      <c r="A20" s="64">
        <f t="shared" si="0"/>
        <v>7</v>
      </c>
      <c r="B20" s="65" t="str">
        <f>IF(選手登録!E22="","",選手登録!E22)</f>
        <v/>
      </c>
      <c r="C20" s="66" t="str">
        <f>IF(選手登録!F22="","",選手登録!F22)</f>
        <v/>
      </c>
      <c r="D20" s="196" t="str">
        <f>IF(選手登録!G22="","",選手登録!G22)</f>
        <v/>
      </c>
      <c r="E20" s="197"/>
      <c r="F20" s="83" t="str">
        <f>IF(選手登録!H22="","",選手登録!H22)</f>
        <v/>
      </c>
      <c r="G20" s="193" t="str">
        <f>IF(選手登録!D22="","",選手登録!D22)</f>
        <v/>
      </c>
      <c r="H20" s="194"/>
      <c r="I20" s="170" t="str">
        <f>(IF(男子!G12="","","/"&amp;男子!$G$5))&amp;(IF(男子!H12="","","/"&amp;男子!$H$5))&amp;(IF(男子!I12="","","/"&amp;男子!$I$5))&amp;(IF(男子!J12="","","/"&amp;男子!$J$5))&amp;(IF(男子!K12="","","/"&amp;男子!$K$5))&amp;(IF(男子!L12="","","/"&amp;男子!$L$5))&amp;(IF(男子!M12="","","/"&amp;男子!$M$5))&amp;(IF(男子!N12="","","/"&amp;男子!$N$5))&amp;(IF(男子!O12="","","/"&amp;男子!$O$5))&amp;(IF(男子!P12="","","/"&amp;男子!$P$5))&amp;(IF(男子!Q12="","","/"&amp;男子!$Q$5))&amp;(IF(男子!R12="","","/"&amp;男子!$R$5))</f>
        <v/>
      </c>
      <c r="J20" s="171"/>
      <c r="K20" s="172"/>
      <c r="L20" s="157" t="str">
        <f>IF($B20="","",IF(COUNTIF('4x100R'!$D$6:$D$45,申込書!$B20)=0,"","〇"))</f>
        <v/>
      </c>
      <c r="M20" s="158"/>
      <c r="N20" s="64">
        <f t="shared" si="1"/>
        <v>7</v>
      </c>
      <c r="O20" s="75" t="str">
        <f>IF(選手登録!N22="","",選手登録!N22)</f>
        <v/>
      </c>
      <c r="P20" s="221" t="str">
        <f>IF(選手登録!O22="","",選手登録!O22)</f>
        <v/>
      </c>
      <c r="Q20" s="227" t="str">
        <f>IF(選手登録!M22="","",選手登録!M22)</f>
        <v/>
      </c>
      <c r="R20" s="222" t="str">
        <f>IF(選手登録!N22="","",選手登録!N22)</f>
        <v/>
      </c>
      <c r="S20" s="221" t="str">
        <f>IF(選手登録!P22="","",選手登録!P22)</f>
        <v/>
      </c>
      <c r="T20" s="222" t="str">
        <f>IF(選手登録!P22="","",選手登録!P22)</f>
        <v/>
      </c>
      <c r="U20" s="71" t="str">
        <f>IF(選手登録!Q22="","",選手登録!Q22)</f>
        <v/>
      </c>
      <c r="V20" s="161" t="str">
        <f>IF(選手登録!M22="","",選手登録!M22)</f>
        <v/>
      </c>
      <c r="W20" s="162"/>
      <c r="X20" s="71" t="str">
        <f>(IF(女子!G12="","","/"&amp;女子!$G$5))&amp;(IF(女子!H12="","","/"&amp;女子!$H$5))&amp;(IF(女子!I12="","","/"&amp;女子!$I$5))&amp;(IF(女子!J12="","","/"&amp;女子!$J$5))&amp;(IF(女子!K12="","","/"&amp;女子!$K$5))&amp;(IF(女子!L12="","","/"&amp;女子!$L$5))&amp;(IF(女子!M12="","","/"&amp;女子!$M$5))&amp;(IF(女子!N12="","","/"&amp;女子!$N$5))&amp;(IF(女子!O12="","","/"&amp;女子!$O$5))&amp;(IF(女子!P12="","","/"&amp;女子!$P$5))</f>
        <v/>
      </c>
      <c r="Y20" s="81" t="str">
        <f>IF($O20="","",IF(COUNTIF('4x100R'!$K$6:$K$45,申込書!$O20)=0,"","〇"))</f>
        <v/>
      </c>
    </row>
    <row r="21" spans="1:25">
      <c r="A21" s="64">
        <f t="shared" si="0"/>
        <v>8</v>
      </c>
      <c r="B21" s="65" t="str">
        <f>IF(選手登録!E23="","",選手登録!E23)</f>
        <v/>
      </c>
      <c r="C21" s="66" t="str">
        <f>IF(選手登録!F23="","",選手登録!F23)</f>
        <v/>
      </c>
      <c r="D21" s="196" t="str">
        <f>IF(選手登録!G23="","",選手登録!G23)</f>
        <v/>
      </c>
      <c r="E21" s="197"/>
      <c r="F21" s="83" t="str">
        <f>IF(選手登録!H23="","",選手登録!H23)</f>
        <v/>
      </c>
      <c r="G21" s="193" t="str">
        <f>IF(選手登録!D23="","",選手登録!D23)</f>
        <v/>
      </c>
      <c r="H21" s="194"/>
      <c r="I21" s="170" t="str">
        <f>(IF(男子!G13="","","/"&amp;男子!$G$5))&amp;(IF(男子!H13="","","/"&amp;男子!$H$5))&amp;(IF(男子!I13="","","/"&amp;男子!$I$5))&amp;(IF(男子!J13="","","/"&amp;男子!$J$5))&amp;(IF(男子!K13="","","/"&amp;男子!$K$5))&amp;(IF(男子!L13="","","/"&amp;男子!$L$5))&amp;(IF(男子!M13="","","/"&amp;男子!$M$5))&amp;(IF(男子!N13="","","/"&amp;男子!$N$5))&amp;(IF(男子!O13="","","/"&amp;男子!$O$5))&amp;(IF(男子!P13="","","/"&amp;男子!$P$5))&amp;(IF(男子!Q13="","","/"&amp;男子!$Q$5))&amp;(IF(男子!R13="","","/"&amp;男子!$R$5))</f>
        <v/>
      </c>
      <c r="J21" s="171"/>
      <c r="K21" s="172"/>
      <c r="L21" s="157" t="str">
        <f>IF($B21="","",IF(COUNTIF('4x100R'!$D$6:$D$45,申込書!$B21)=0,"","〇"))</f>
        <v/>
      </c>
      <c r="M21" s="158"/>
      <c r="N21" s="64">
        <f t="shared" si="1"/>
        <v>8</v>
      </c>
      <c r="O21" s="75" t="str">
        <f>IF(選手登録!N23="","",選手登録!N23)</f>
        <v/>
      </c>
      <c r="P21" s="221" t="str">
        <f>IF(選手登録!O23="","",選手登録!O23)</f>
        <v/>
      </c>
      <c r="Q21" s="227" t="str">
        <f>IF(選手登録!M23="","",選手登録!M23)</f>
        <v/>
      </c>
      <c r="R21" s="222" t="str">
        <f>IF(選手登録!N23="","",選手登録!N23)</f>
        <v/>
      </c>
      <c r="S21" s="221" t="str">
        <f>IF(選手登録!P23="","",選手登録!P23)</f>
        <v/>
      </c>
      <c r="T21" s="222" t="str">
        <f>IF(選手登録!P23="","",選手登録!P23)</f>
        <v/>
      </c>
      <c r="U21" s="71" t="str">
        <f>IF(選手登録!Q23="","",選手登録!Q23)</f>
        <v/>
      </c>
      <c r="V21" s="161" t="str">
        <f>IF(選手登録!M23="","",選手登録!M23)</f>
        <v/>
      </c>
      <c r="W21" s="162"/>
      <c r="X21" s="71" t="str">
        <f>(IF(女子!G13="","","/"&amp;女子!$G$5))&amp;(IF(女子!H13="","","/"&amp;女子!$H$5))&amp;(IF(女子!I13="","","/"&amp;女子!$I$5))&amp;(IF(女子!J13="","","/"&amp;女子!$J$5))&amp;(IF(女子!K13="","","/"&amp;女子!$K$5))&amp;(IF(女子!L13="","","/"&amp;女子!$L$5))&amp;(IF(女子!M13="","","/"&amp;女子!$M$5))&amp;(IF(女子!N13="","","/"&amp;女子!$N$5))&amp;(IF(女子!O13="","","/"&amp;女子!$O$5))&amp;(IF(女子!P13="","","/"&amp;女子!$P$5))</f>
        <v/>
      </c>
      <c r="Y21" s="81" t="str">
        <f>IF($O21="","",IF(COUNTIF('4x100R'!$K$6:$K$45,申込書!$O21)=0,"","〇"))</f>
        <v/>
      </c>
    </row>
    <row r="22" spans="1:25">
      <c r="A22" s="64">
        <f t="shared" si="0"/>
        <v>9</v>
      </c>
      <c r="B22" s="65" t="str">
        <f>IF(選手登録!E24="","",選手登録!E24)</f>
        <v/>
      </c>
      <c r="C22" s="66" t="str">
        <f>IF(選手登録!F24="","",選手登録!F24)</f>
        <v/>
      </c>
      <c r="D22" s="196" t="str">
        <f>IF(選手登録!G24="","",選手登録!G24)</f>
        <v/>
      </c>
      <c r="E22" s="197"/>
      <c r="F22" s="83" t="str">
        <f>IF(選手登録!H24="","",選手登録!H24)</f>
        <v/>
      </c>
      <c r="G22" s="193" t="str">
        <f>IF(選手登録!D24="","",選手登録!D24)</f>
        <v/>
      </c>
      <c r="H22" s="194"/>
      <c r="I22" s="170" t="str">
        <f>(IF(男子!G14="","","/"&amp;男子!$G$5))&amp;(IF(男子!H14="","","/"&amp;男子!$H$5))&amp;(IF(男子!I14="","","/"&amp;男子!$I$5))&amp;(IF(男子!J14="","","/"&amp;男子!$J$5))&amp;(IF(男子!K14="","","/"&amp;男子!$K$5))&amp;(IF(男子!L14="","","/"&amp;男子!$L$5))&amp;(IF(男子!M14="","","/"&amp;男子!$M$5))&amp;(IF(男子!N14="","","/"&amp;男子!$N$5))&amp;(IF(男子!O14="","","/"&amp;男子!$O$5))&amp;(IF(男子!P14="","","/"&amp;男子!$P$5))&amp;(IF(男子!Q14="","","/"&amp;男子!$Q$5))&amp;(IF(男子!R14="","","/"&amp;男子!$R$5))</f>
        <v/>
      </c>
      <c r="J22" s="171"/>
      <c r="K22" s="172"/>
      <c r="L22" s="157" t="str">
        <f>IF($B22="","",IF(COUNTIF('4x100R'!$D$6:$D$45,申込書!$B22)=0,"","〇"))</f>
        <v/>
      </c>
      <c r="M22" s="158"/>
      <c r="N22" s="64">
        <f t="shared" si="1"/>
        <v>9</v>
      </c>
      <c r="O22" s="75" t="str">
        <f>IF(選手登録!N24="","",選手登録!N24)</f>
        <v/>
      </c>
      <c r="P22" s="221" t="str">
        <f>IF(選手登録!O24="","",選手登録!O24)</f>
        <v/>
      </c>
      <c r="Q22" s="227" t="str">
        <f>IF(選手登録!M24="","",選手登録!M24)</f>
        <v/>
      </c>
      <c r="R22" s="222" t="str">
        <f>IF(選手登録!N24="","",選手登録!N24)</f>
        <v/>
      </c>
      <c r="S22" s="221" t="str">
        <f>IF(選手登録!P24="","",選手登録!P24)</f>
        <v/>
      </c>
      <c r="T22" s="222" t="str">
        <f>IF(選手登録!P24="","",選手登録!P24)</f>
        <v/>
      </c>
      <c r="U22" s="71" t="str">
        <f>IF(選手登録!Q24="","",選手登録!Q24)</f>
        <v/>
      </c>
      <c r="V22" s="161" t="str">
        <f>IF(選手登録!M24="","",選手登録!M24)</f>
        <v/>
      </c>
      <c r="W22" s="162"/>
      <c r="X22" s="71" t="str">
        <f>(IF(女子!G14="","","/"&amp;女子!$G$5))&amp;(IF(女子!H14="","","/"&amp;女子!$H$5))&amp;(IF(女子!I14="","","/"&amp;女子!$I$5))&amp;(IF(女子!J14="","","/"&amp;女子!$J$5))&amp;(IF(女子!K14="","","/"&amp;女子!$K$5))&amp;(IF(女子!L14="","","/"&amp;女子!$L$5))&amp;(IF(女子!M14="","","/"&amp;女子!$M$5))&amp;(IF(女子!N14="","","/"&amp;女子!$N$5))&amp;(IF(女子!O14="","","/"&amp;女子!$O$5))&amp;(IF(女子!P14="","","/"&amp;女子!$P$5))</f>
        <v/>
      </c>
      <c r="Y22" s="81" t="str">
        <f>IF($O22="","",IF(COUNTIF('4x100R'!$K$6:$K$45,申込書!$O22)=0,"","〇"))</f>
        <v/>
      </c>
    </row>
    <row r="23" spans="1:25">
      <c r="A23" s="64">
        <f t="shared" si="0"/>
        <v>10</v>
      </c>
      <c r="B23" s="65" t="str">
        <f>IF(選手登録!E25="","",選手登録!E25)</f>
        <v/>
      </c>
      <c r="C23" s="66" t="str">
        <f>IF(選手登録!F25="","",選手登録!F25)</f>
        <v/>
      </c>
      <c r="D23" s="196" t="str">
        <f>IF(選手登録!G25="","",選手登録!G25)</f>
        <v/>
      </c>
      <c r="E23" s="197"/>
      <c r="F23" s="83" t="str">
        <f>IF(選手登録!H25="","",選手登録!H25)</f>
        <v/>
      </c>
      <c r="G23" s="193" t="str">
        <f>IF(選手登録!D25="","",選手登録!D25)</f>
        <v/>
      </c>
      <c r="H23" s="194"/>
      <c r="I23" s="170" t="str">
        <f>(IF(男子!G15="","","/"&amp;男子!$G$5))&amp;(IF(男子!H15="","","/"&amp;男子!$H$5))&amp;(IF(男子!I15="","","/"&amp;男子!$I$5))&amp;(IF(男子!J15="","","/"&amp;男子!$J$5))&amp;(IF(男子!K15="","","/"&amp;男子!$K$5))&amp;(IF(男子!L15="","","/"&amp;男子!$L$5))&amp;(IF(男子!M15="","","/"&amp;男子!$M$5))&amp;(IF(男子!N15="","","/"&amp;男子!$N$5))&amp;(IF(男子!O15="","","/"&amp;男子!$O$5))&amp;(IF(男子!P15="","","/"&amp;男子!$P$5))&amp;(IF(男子!Q15="","","/"&amp;男子!$Q$5))&amp;(IF(男子!R15="","","/"&amp;男子!$R$5))</f>
        <v/>
      </c>
      <c r="J23" s="171"/>
      <c r="K23" s="172"/>
      <c r="L23" s="157" t="str">
        <f>IF($B23="","",IF(COUNTIF('4x100R'!$D$6:$D$45,申込書!$B23)=0,"","〇"))</f>
        <v/>
      </c>
      <c r="M23" s="158"/>
      <c r="N23" s="64">
        <f t="shared" si="1"/>
        <v>10</v>
      </c>
      <c r="O23" s="75" t="str">
        <f>IF(選手登録!N25="","",選手登録!N25)</f>
        <v/>
      </c>
      <c r="P23" s="221" t="str">
        <f>IF(選手登録!O25="","",選手登録!O25)</f>
        <v/>
      </c>
      <c r="Q23" s="227" t="str">
        <f>IF(選手登録!M25="","",選手登録!M25)</f>
        <v/>
      </c>
      <c r="R23" s="222" t="str">
        <f>IF(選手登録!N25="","",選手登録!N25)</f>
        <v/>
      </c>
      <c r="S23" s="221" t="str">
        <f>IF(選手登録!P25="","",選手登録!P25)</f>
        <v/>
      </c>
      <c r="T23" s="222" t="str">
        <f>IF(選手登録!P25="","",選手登録!P25)</f>
        <v/>
      </c>
      <c r="U23" s="71" t="str">
        <f>IF(選手登録!Q25="","",選手登録!Q25)</f>
        <v/>
      </c>
      <c r="V23" s="161" t="str">
        <f>IF(選手登録!M25="","",選手登録!M25)</f>
        <v/>
      </c>
      <c r="W23" s="162"/>
      <c r="X23" s="71" t="str">
        <f>(IF(女子!G15="","","/"&amp;女子!$G$5))&amp;(IF(女子!H15="","","/"&amp;女子!$H$5))&amp;(IF(女子!I15="","","/"&amp;女子!$I$5))&amp;(IF(女子!J15="","","/"&amp;女子!$J$5))&amp;(IF(女子!K15="","","/"&amp;女子!$K$5))&amp;(IF(女子!L15="","","/"&amp;女子!$L$5))&amp;(IF(女子!M15="","","/"&amp;女子!$M$5))&amp;(IF(女子!N15="","","/"&amp;女子!$N$5))&amp;(IF(女子!O15="","","/"&amp;女子!$O$5))&amp;(IF(女子!P15="","","/"&amp;女子!$P$5))</f>
        <v/>
      </c>
      <c r="Y23" s="81" t="str">
        <f>IF($O23="","",IF(COUNTIF('4x100R'!$K$6:$K$45,申込書!$O23)=0,"","〇"))</f>
        <v/>
      </c>
    </row>
    <row r="24" spans="1:25">
      <c r="A24" s="64">
        <f t="shared" si="0"/>
        <v>11</v>
      </c>
      <c r="B24" s="65" t="str">
        <f>IF(選手登録!E26="","",選手登録!E26)</f>
        <v/>
      </c>
      <c r="C24" s="66" t="str">
        <f>IF(選手登録!F26="","",選手登録!F26)</f>
        <v/>
      </c>
      <c r="D24" s="196" t="str">
        <f>IF(選手登録!G26="","",選手登録!G26)</f>
        <v/>
      </c>
      <c r="E24" s="197"/>
      <c r="F24" s="83" t="str">
        <f>IF(選手登録!H26="","",選手登録!H26)</f>
        <v/>
      </c>
      <c r="G24" s="193" t="str">
        <f>IF(選手登録!D26="","",選手登録!D26)</f>
        <v/>
      </c>
      <c r="H24" s="194"/>
      <c r="I24" s="170" t="str">
        <f>(IF(男子!G16="","","/"&amp;男子!$G$5))&amp;(IF(男子!H16="","","/"&amp;男子!$H$5))&amp;(IF(男子!I16="","","/"&amp;男子!$I$5))&amp;(IF(男子!J16="","","/"&amp;男子!$J$5))&amp;(IF(男子!K16="","","/"&amp;男子!$K$5))&amp;(IF(男子!L16="","","/"&amp;男子!$L$5))&amp;(IF(男子!M16="","","/"&amp;男子!$M$5))&amp;(IF(男子!N16="","","/"&amp;男子!$N$5))&amp;(IF(男子!O16="","","/"&amp;男子!$O$5))&amp;(IF(男子!P16="","","/"&amp;男子!$P$5))&amp;(IF(男子!Q16="","","/"&amp;男子!$Q$5))&amp;(IF(男子!R16="","","/"&amp;男子!$R$5))</f>
        <v/>
      </c>
      <c r="J24" s="171"/>
      <c r="K24" s="172"/>
      <c r="L24" s="157" t="str">
        <f>IF($B24="","",IF(COUNTIF('4x100R'!$D$6:$D$45,申込書!$B24)=0,"","〇"))</f>
        <v/>
      </c>
      <c r="M24" s="158"/>
      <c r="N24" s="64">
        <f t="shared" si="1"/>
        <v>11</v>
      </c>
      <c r="O24" s="75" t="str">
        <f>IF(選手登録!N26="","",選手登録!N26)</f>
        <v/>
      </c>
      <c r="P24" s="221" t="str">
        <f>IF(選手登録!O26="","",選手登録!O26)</f>
        <v/>
      </c>
      <c r="Q24" s="227" t="str">
        <f>IF(選手登録!M26="","",選手登録!M26)</f>
        <v/>
      </c>
      <c r="R24" s="222" t="str">
        <f>IF(選手登録!N26="","",選手登録!N26)</f>
        <v/>
      </c>
      <c r="S24" s="221" t="str">
        <f>IF(選手登録!P26="","",選手登録!P26)</f>
        <v/>
      </c>
      <c r="T24" s="222" t="str">
        <f>IF(選手登録!P26="","",選手登録!P26)</f>
        <v/>
      </c>
      <c r="U24" s="71" t="str">
        <f>IF(選手登録!Q26="","",選手登録!Q26)</f>
        <v/>
      </c>
      <c r="V24" s="161" t="str">
        <f>IF(選手登録!M26="","",選手登録!M26)</f>
        <v/>
      </c>
      <c r="W24" s="162"/>
      <c r="X24" s="71" t="str">
        <f>(IF(女子!G16="","","/"&amp;女子!$G$5))&amp;(IF(女子!H16="","","/"&amp;女子!$H$5))&amp;(IF(女子!I16="","","/"&amp;女子!$I$5))&amp;(IF(女子!J16="","","/"&amp;女子!$J$5))&amp;(IF(女子!K16="","","/"&amp;女子!$K$5))&amp;(IF(女子!L16="","","/"&amp;女子!$L$5))&amp;(IF(女子!M16="","","/"&amp;女子!$M$5))&amp;(IF(女子!N16="","","/"&amp;女子!$N$5))&amp;(IF(女子!O16="","","/"&amp;女子!$O$5))&amp;(IF(女子!P16="","","/"&amp;女子!$P$5))</f>
        <v/>
      </c>
      <c r="Y24" s="81" t="str">
        <f>IF($O24="","",IF(COUNTIF('4x100R'!$K$6:$K$45,申込書!$O24)=0,"","〇"))</f>
        <v/>
      </c>
    </row>
    <row r="25" spans="1:25">
      <c r="A25" s="64">
        <f t="shared" si="0"/>
        <v>12</v>
      </c>
      <c r="B25" s="65" t="str">
        <f>IF(選手登録!E27="","",選手登録!E27)</f>
        <v/>
      </c>
      <c r="C25" s="66" t="str">
        <f>IF(選手登録!F27="","",選手登録!F27)</f>
        <v/>
      </c>
      <c r="D25" s="196" t="str">
        <f>IF(選手登録!G27="","",選手登録!G27)</f>
        <v/>
      </c>
      <c r="E25" s="197"/>
      <c r="F25" s="83" t="str">
        <f>IF(選手登録!H27="","",選手登録!H27)</f>
        <v/>
      </c>
      <c r="G25" s="193" t="str">
        <f>IF(選手登録!D27="","",選手登録!D27)</f>
        <v/>
      </c>
      <c r="H25" s="194"/>
      <c r="I25" s="170" t="str">
        <f>(IF(男子!G17="","","/"&amp;男子!$G$5))&amp;(IF(男子!H17="","","/"&amp;男子!$H$5))&amp;(IF(男子!I17="","","/"&amp;男子!$I$5))&amp;(IF(男子!J17="","","/"&amp;男子!$J$5))&amp;(IF(男子!K17="","","/"&amp;男子!$K$5))&amp;(IF(男子!L17="","","/"&amp;男子!$L$5))&amp;(IF(男子!M17="","","/"&amp;男子!$M$5))&amp;(IF(男子!N17="","","/"&amp;男子!$N$5))&amp;(IF(男子!O17="","","/"&amp;男子!$O$5))&amp;(IF(男子!P17="","","/"&amp;男子!$P$5))&amp;(IF(男子!Q17="","","/"&amp;男子!$Q$5))&amp;(IF(男子!R17="","","/"&amp;男子!$R$5))</f>
        <v/>
      </c>
      <c r="J25" s="171"/>
      <c r="K25" s="172"/>
      <c r="L25" s="157" t="str">
        <f>IF($B25="","",IF(COUNTIF('4x100R'!$D$6:$D$45,申込書!$B25)=0,"","〇"))</f>
        <v/>
      </c>
      <c r="M25" s="158"/>
      <c r="N25" s="64">
        <f t="shared" si="1"/>
        <v>12</v>
      </c>
      <c r="O25" s="75" t="str">
        <f>IF(選手登録!N27="","",選手登録!N27)</f>
        <v/>
      </c>
      <c r="P25" s="221" t="str">
        <f>IF(選手登録!O27="","",選手登録!O27)</f>
        <v/>
      </c>
      <c r="Q25" s="227" t="str">
        <f>IF(選手登録!M27="","",選手登録!M27)</f>
        <v/>
      </c>
      <c r="R25" s="222" t="str">
        <f>IF(選手登録!N27="","",選手登録!N27)</f>
        <v/>
      </c>
      <c r="S25" s="221" t="str">
        <f>IF(選手登録!P27="","",選手登録!P27)</f>
        <v/>
      </c>
      <c r="T25" s="222" t="str">
        <f>IF(選手登録!P27="","",選手登録!P27)</f>
        <v/>
      </c>
      <c r="U25" s="71" t="str">
        <f>IF(選手登録!Q27="","",選手登録!Q27)</f>
        <v/>
      </c>
      <c r="V25" s="161" t="str">
        <f>IF(選手登録!M27="","",選手登録!M27)</f>
        <v/>
      </c>
      <c r="W25" s="162"/>
      <c r="X25" s="71" t="str">
        <f>(IF(女子!G17="","","/"&amp;女子!$G$5))&amp;(IF(女子!H17="","","/"&amp;女子!$H$5))&amp;(IF(女子!I17="","","/"&amp;女子!$I$5))&amp;(IF(女子!J17="","","/"&amp;女子!$J$5))&amp;(IF(女子!K17="","","/"&amp;女子!$K$5))&amp;(IF(女子!L17="","","/"&amp;女子!$L$5))&amp;(IF(女子!M17="","","/"&amp;女子!$M$5))&amp;(IF(女子!N17="","","/"&amp;女子!$N$5))&amp;(IF(女子!O17="","","/"&amp;女子!$O$5))&amp;(IF(女子!P17="","","/"&amp;女子!$P$5))</f>
        <v/>
      </c>
      <c r="Y25" s="81" t="str">
        <f>IF($O25="","",IF(COUNTIF('4x100R'!$K$6:$K$45,申込書!$O25)=0,"","〇"))</f>
        <v/>
      </c>
    </row>
    <row r="26" spans="1:25">
      <c r="A26" s="64">
        <f t="shared" si="0"/>
        <v>13</v>
      </c>
      <c r="B26" s="65" t="str">
        <f>IF(選手登録!E28="","",選手登録!E28)</f>
        <v/>
      </c>
      <c r="C26" s="66" t="str">
        <f>IF(選手登録!F28="","",選手登録!F28)</f>
        <v/>
      </c>
      <c r="D26" s="196" t="str">
        <f>IF(選手登録!G28="","",選手登録!G28)</f>
        <v/>
      </c>
      <c r="E26" s="197"/>
      <c r="F26" s="83" t="str">
        <f>IF(選手登録!H28="","",選手登録!H28)</f>
        <v/>
      </c>
      <c r="G26" s="193" t="str">
        <f>IF(選手登録!D28="","",選手登録!D28)</f>
        <v/>
      </c>
      <c r="H26" s="194"/>
      <c r="I26" s="170" t="str">
        <f>(IF(男子!G18="","","/"&amp;男子!$G$5))&amp;(IF(男子!H18="","","/"&amp;男子!$H$5))&amp;(IF(男子!I18="","","/"&amp;男子!$I$5))&amp;(IF(男子!J18="","","/"&amp;男子!$J$5))&amp;(IF(男子!K18="","","/"&amp;男子!$K$5))&amp;(IF(男子!L18="","","/"&amp;男子!$L$5))&amp;(IF(男子!M18="","","/"&amp;男子!$M$5))&amp;(IF(男子!N18="","","/"&amp;男子!$N$5))&amp;(IF(男子!O18="","","/"&amp;男子!$O$5))&amp;(IF(男子!P18="","","/"&amp;男子!$P$5))&amp;(IF(男子!Q18="","","/"&amp;男子!$Q$5))&amp;(IF(男子!R18="","","/"&amp;男子!$R$5))</f>
        <v/>
      </c>
      <c r="J26" s="171"/>
      <c r="K26" s="172"/>
      <c r="L26" s="157" t="str">
        <f>IF($B26="","",IF(COUNTIF('4x100R'!$D$6:$D$45,申込書!$B26)=0,"","〇"))</f>
        <v/>
      </c>
      <c r="M26" s="158"/>
      <c r="N26" s="64">
        <f t="shared" si="1"/>
        <v>13</v>
      </c>
      <c r="O26" s="75" t="str">
        <f>IF(選手登録!N28="","",選手登録!N28)</f>
        <v/>
      </c>
      <c r="P26" s="221" t="str">
        <f>IF(選手登録!O28="","",選手登録!O28)</f>
        <v/>
      </c>
      <c r="Q26" s="227" t="str">
        <f>IF(選手登録!M28="","",選手登録!M28)</f>
        <v/>
      </c>
      <c r="R26" s="222" t="str">
        <f>IF(選手登録!N28="","",選手登録!N28)</f>
        <v/>
      </c>
      <c r="S26" s="221" t="str">
        <f>IF(選手登録!P28="","",選手登録!P28)</f>
        <v/>
      </c>
      <c r="T26" s="222" t="str">
        <f>IF(選手登録!P28="","",選手登録!P28)</f>
        <v/>
      </c>
      <c r="U26" s="71" t="str">
        <f>IF(選手登録!Q28="","",選手登録!Q28)</f>
        <v/>
      </c>
      <c r="V26" s="161" t="str">
        <f>IF(選手登録!M28="","",選手登録!M28)</f>
        <v/>
      </c>
      <c r="W26" s="162"/>
      <c r="X26" s="71" t="str">
        <f>(IF(女子!G18="","","/"&amp;女子!$G$5))&amp;(IF(女子!H18="","","/"&amp;女子!$H$5))&amp;(IF(女子!I18="","","/"&amp;女子!$I$5))&amp;(IF(女子!J18="","","/"&amp;女子!$J$5))&amp;(IF(女子!K18="","","/"&amp;女子!$K$5))&amp;(IF(女子!L18="","","/"&amp;女子!$L$5))&amp;(IF(女子!M18="","","/"&amp;女子!$M$5))&amp;(IF(女子!N18="","","/"&amp;女子!$N$5))&amp;(IF(女子!O18="","","/"&amp;女子!$O$5))&amp;(IF(女子!P18="","","/"&amp;女子!$P$5))</f>
        <v/>
      </c>
      <c r="Y26" s="81" t="str">
        <f>IF($O26="","",IF(COUNTIF('4x100R'!$K$6:$K$45,申込書!$O26)=0,"","〇"))</f>
        <v/>
      </c>
    </row>
    <row r="27" spans="1:25">
      <c r="A27" s="64">
        <f t="shared" si="0"/>
        <v>14</v>
      </c>
      <c r="B27" s="65" t="str">
        <f>IF(選手登録!E29="","",選手登録!E29)</f>
        <v/>
      </c>
      <c r="C27" s="66" t="str">
        <f>IF(選手登録!F29="","",選手登録!F29)</f>
        <v/>
      </c>
      <c r="D27" s="196" t="str">
        <f>IF(選手登録!G29="","",選手登録!G29)</f>
        <v/>
      </c>
      <c r="E27" s="197"/>
      <c r="F27" s="83" t="str">
        <f>IF(選手登録!H29="","",選手登録!H29)</f>
        <v/>
      </c>
      <c r="G27" s="193" t="str">
        <f>IF(選手登録!D29="","",選手登録!D29)</f>
        <v/>
      </c>
      <c r="H27" s="194"/>
      <c r="I27" s="170" t="str">
        <f>(IF(男子!G19="","","/"&amp;男子!$G$5))&amp;(IF(男子!H19="","","/"&amp;男子!$H$5))&amp;(IF(男子!I19="","","/"&amp;男子!$I$5))&amp;(IF(男子!J19="","","/"&amp;男子!$J$5))&amp;(IF(男子!K19="","","/"&amp;男子!$K$5))&amp;(IF(男子!L19="","","/"&amp;男子!$L$5))&amp;(IF(男子!M19="","","/"&amp;男子!$M$5))&amp;(IF(男子!N19="","","/"&amp;男子!$N$5))&amp;(IF(男子!O19="","","/"&amp;男子!$O$5))&amp;(IF(男子!P19="","","/"&amp;男子!$P$5))&amp;(IF(男子!Q19="","","/"&amp;男子!$Q$5))&amp;(IF(男子!R19="","","/"&amp;男子!$R$5))</f>
        <v/>
      </c>
      <c r="J27" s="171"/>
      <c r="K27" s="172"/>
      <c r="L27" s="157" t="str">
        <f>IF($B27="","",IF(COUNTIF('4x100R'!$D$6:$D$45,申込書!$B27)=0,"","〇"))</f>
        <v/>
      </c>
      <c r="M27" s="158"/>
      <c r="N27" s="64">
        <f t="shared" si="1"/>
        <v>14</v>
      </c>
      <c r="O27" s="75" t="str">
        <f>IF(選手登録!N29="","",選手登録!N29)</f>
        <v/>
      </c>
      <c r="P27" s="221" t="str">
        <f>IF(選手登録!O29="","",選手登録!O29)</f>
        <v/>
      </c>
      <c r="Q27" s="227" t="str">
        <f>IF(選手登録!M29="","",選手登録!M29)</f>
        <v/>
      </c>
      <c r="R27" s="222" t="str">
        <f>IF(選手登録!N29="","",選手登録!N29)</f>
        <v/>
      </c>
      <c r="S27" s="221" t="str">
        <f>IF(選手登録!P29="","",選手登録!P29)</f>
        <v/>
      </c>
      <c r="T27" s="222" t="str">
        <f>IF(選手登録!P29="","",選手登録!P29)</f>
        <v/>
      </c>
      <c r="U27" s="71" t="str">
        <f>IF(選手登録!Q29="","",選手登録!Q29)</f>
        <v/>
      </c>
      <c r="V27" s="161" t="str">
        <f>IF(選手登録!M29="","",選手登録!M29)</f>
        <v/>
      </c>
      <c r="W27" s="162"/>
      <c r="X27" s="71" t="str">
        <f>(IF(女子!G19="","","/"&amp;女子!$G$5))&amp;(IF(女子!H19="","","/"&amp;女子!$H$5))&amp;(IF(女子!I19="","","/"&amp;女子!$I$5))&amp;(IF(女子!J19="","","/"&amp;女子!$J$5))&amp;(IF(女子!K19="","","/"&amp;女子!$K$5))&amp;(IF(女子!L19="","","/"&amp;女子!$L$5))&amp;(IF(女子!M19="","","/"&amp;女子!$M$5))&amp;(IF(女子!N19="","","/"&amp;女子!$N$5))&amp;(IF(女子!O19="","","/"&amp;女子!$O$5))&amp;(IF(女子!P19="","","/"&amp;女子!$P$5))</f>
        <v/>
      </c>
      <c r="Y27" s="81" t="str">
        <f>IF($O27="","",IF(COUNTIF('4x100R'!$K$6:$K$45,申込書!$O27)=0,"","〇"))</f>
        <v/>
      </c>
    </row>
    <row r="28" spans="1:25">
      <c r="A28" s="64">
        <f t="shared" si="0"/>
        <v>15</v>
      </c>
      <c r="B28" s="65" t="str">
        <f>IF(選手登録!E30="","",選手登録!E30)</f>
        <v/>
      </c>
      <c r="C28" s="66" t="str">
        <f>IF(選手登録!F30="","",選手登録!F30)</f>
        <v/>
      </c>
      <c r="D28" s="196" t="str">
        <f>IF(選手登録!G30="","",選手登録!G30)</f>
        <v/>
      </c>
      <c r="E28" s="197"/>
      <c r="F28" s="83" t="str">
        <f>IF(選手登録!H30="","",選手登録!H30)</f>
        <v/>
      </c>
      <c r="G28" s="193" t="str">
        <f>IF(選手登録!D30="","",選手登録!D30)</f>
        <v/>
      </c>
      <c r="H28" s="194"/>
      <c r="I28" s="170" t="str">
        <f>(IF(男子!G20="","","/"&amp;男子!$G$5))&amp;(IF(男子!H20="","","/"&amp;男子!$H$5))&amp;(IF(男子!I20="","","/"&amp;男子!$I$5))&amp;(IF(男子!J20="","","/"&amp;男子!$J$5))&amp;(IF(男子!K20="","","/"&amp;男子!$K$5))&amp;(IF(男子!L20="","","/"&amp;男子!$L$5))&amp;(IF(男子!M20="","","/"&amp;男子!$M$5))&amp;(IF(男子!N20="","","/"&amp;男子!$N$5))&amp;(IF(男子!O20="","","/"&amp;男子!$O$5))&amp;(IF(男子!P20="","","/"&amp;男子!$P$5))&amp;(IF(男子!Q20="","","/"&amp;男子!$Q$5))&amp;(IF(男子!R20="","","/"&amp;男子!$R$5))</f>
        <v/>
      </c>
      <c r="J28" s="171"/>
      <c r="K28" s="172"/>
      <c r="L28" s="157" t="str">
        <f>IF($B28="","",IF(COUNTIF('4x100R'!$D$6:$D$45,申込書!$B28)=0,"","〇"))</f>
        <v/>
      </c>
      <c r="M28" s="158"/>
      <c r="N28" s="64">
        <f t="shared" si="1"/>
        <v>15</v>
      </c>
      <c r="O28" s="75" t="str">
        <f>IF(選手登録!N30="","",選手登録!N30)</f>
        <v/>
      </c>
      <c r="P28" s="221" t="str">
        <f>IF(選手登録!O30="","",選手登録!O30)</f>
        <v/>
      </c>
      <c r="Q28" s="227" t="str">
        <f>IF(選手登録!M30="","",選手登録!M30)</f>
        <v/>
      </c>
      <c r="R28" s="222" t="str">
        <f>IF(選手登録!N30="","",選手登録!N30)</f>
        <v/>
      </c>
      <c r="S28" s="221" t="str">
        <f>IF(選手登録!P30="","",選手登録!P30)</f>
        <v/>
      </c>
      <c r="T28" s="222" t="str">
        <f>IF(選手登録!P30="","",選手登録!P30)</f>
        <v/>
      </c>
      <c r="U28" s="71" t="str">
        <f>IF(選手登録!Q30="","",選手登録!Q30)</f>
        <v/>
      </c>
      <c r="V28" s="161" t="str">
        <f>IF(選手登録!M30="","",選手登録!M30)</f>
        <v/>
      </c>
      <c r="W28" s="162"/>
      <c r="X28" s="71" t="str">
        <f>(IF(女子!G20="","","/"&amp;女子!$G$5))&amp;(IF(女子!H20="","","/"&amp;女子!$H$5))&amp;(IF(女子!I20="","","/"&amp;女子!$I$5))&amp;(IF(女子!J20="","","/"&amp;女子!$J$5))&amp;(IF(女子!K20="","","/"&amp;女子!$K$5))&amp;(IF(女子!L20="","","/"&amp;女子!$L$5))&amp;(IF(女子!M20="","","/"&amp;女子!$M$5))&amp;(IF(女子!N20="","","/"&amp;女子!$N$5))&amp;(IF(女子!O20="","","/"&amp;女子!$O$5))&amp;(IF(女子!P20="","","/"&amp;女子!$P$5))</f>
        <v/>
      </c>
      <c r="Y28" s="81" t="str">
        <f>IF($O28="","",IF(COUNTIF('4x100R'!$K$6:$K$45,申込書!$O28)=0,"","〇"))</f>
        <v/>
      </c>
    </row>
    <row r="29" spans="1:25">
      <c r="A29" s="64">
        <f t="shared" si="0"/>
        <v>16</v>
      </c>
      <c r="B29" s="65" t="str">
        <f>IF(選手登録!E31="","",選手登録!E31)</f>
        <v/>
      </c>
      <c r="C29" s="66" t="str">
        <f>IF(選手登録!F31="","",選手登録!F31)</f>
        <v/>
      </c>
      <c r="D29" s="196" t="str">
        <f>IF(選手登録!G31="","",選手登録!G31)</f>
        <v/>
      </c>
      <c r="E29" s="197"/>
      <c r="F29" s="83" t="str">
        <f>IF(選手登録!H31="","",選手登録!H31)</f>
        <v/>
      </c>
      <c r="G29" s="193" t="str">
        <f>IF(選手登録!D31="","",選手登録!D31)</f>
        <v/>
      </c>
      <c r="H29" s="194"/>
      <c r="I29" s="170" t="str">
        <f>(IF(男子!G21="","","/"&amp;男子!$G$5))&amp;(IF(男子!H21="","","/"&amp;男子!$H$5))&amp;(IF(男子!I21="","","/"&amp;男子!$I$5))&amp;(IF(男子!J21="","","/"&amp;男子!$J$5))&amp;(IF(男子!K21="","","/"&amp;男子!$K$5))&amp;(IF(男子!L21="","","/"&amp;男子!$L$5))&amp;(IF(男子!M21="","","/"&amp;男子!$M$5))&amp;(IF(男子!N21="","","/"&amp;男子!$N$5))&amp;(IF(男子!O21="","","/"&amp;男子!$O$5))&amp;(IF(男子!P21="","","/"&amp;男子!$P$5))&amp;(IF(男子!Q21="","","/"&amp;男子!$Q$5))&amp;(IF(男子!R21="","","/"&amp;男子!$R$5))</f>
        <v/>
      </c>
      <c r="J29" s="171"/>
      <c r="K29" s="172"/>
      <c r="L29" s="157" t="str">
        <f>IF($B29="","",IF(COUNTIF('4x100R'!$D$6:$D$45,申込書!$B29)=0,"","〇"))</f>
        <v/>
      </c>
      <c r="M29" s="158"/>
      <c r="N29" s="64">
        <f t="shared" si="1"/>
        <v>16</v>
      </c>
      <c r="O29" s="75" t="str">
        <f>IF(選手登録!N31="","",選手登録!N31)</f>
        <v/>
      </c>
      <c r="P29" s="221" t="str">
        <f>IF(選手登録!O31="","",選手登録!O31)</f>
        <v/>
      </c>
      <c r="Q29" s="227" t="str">
        <f>IF(選手登録!M31="","",選手登録!M31)</f>
        <v/>
      </c>
      <c r="R29" s="222" t="str">
        <f>IF(選手登録!N31="","",選手登録!N31)</f>
        <v/>
      </c>
      <c r="S29" s="221" t="str">
        <f>IF(選手登録!P31="","",選手登録!P31)</f>
        <v/>
      </c>
      <c r="T29" s="222" t="str">
        <f>IF(選手登録!P31="","",選手登録!P31)</f>
        <v/>
      </c>
      <c r="U29" s="71" t="str">
        <f>IF(選手登録!Q31="","",選手登録!Q31)</f>
        <v/>
      </c>
      <c r="V29" s="161" t="str">
        <f>IF(選手登録!M31="","",選手登録!M31)</f>
        <v/>
      </c>
      <c r="W29" s="162"/>
      <c r="X29" s="71" t="str">
        <f>(IF(女子!G21="","","/"&amp;女子!$G$5))&amp;(IF(女子!H21="","","/"&amp;女子!$H$5))&amp;(IF(女子!I21="","","/"&amp;女子!$I$5))&amp;(IF(女子!J21="","","/"&amp;女子!$J$5))&amp;(IF(女子!K21="","","/"&amp;女子!$K$5))&amp;(IF(女子!L21="","","/"&amp;女子!$L$5))&amp;(IF(女子!M21="","","/"&amp;女子!$M$5))&amp;(IF(女子!N21="","","/"&amp;女子!$N$5))&amp;(IF(女子!O21="","","/"&amp;女子!$O$5))&amp;(IF(女子!P21="","","/"&amp;女子!$P$5))</f>
        <v/>
      </c>
      <c r="Y29" s="81" t="str">
        <f>IF($O29="","",IF(COUNTIF('4x100R'!$K$6:$K$45,申込書!$O29)=0,"","〇"))</f>
        <v/>
      </c>
    </row>
    <row r="30" spans="1:25">
      <c r="A30" s="64">
        <f t="shared" si="0"/>
        <v>17</v>
      </c>
      <c r="B30" s="65" t="str">
        <f>IF(選手登録!E32="","",選手登録!E32)</f>
        <v/>
      </c>
      <c r="C30" s="66" t="str">
        <f>IF(選手登録!F32="","",選手登録!F32)</f>
        <v/>
      </c>
      <c r="D30" s="196" t="str">
        <f>IF(選手登録!G32="","",選手登録!G32)</f>
        <v/>
      </c>
      <c r="E30" s="197"/>
      <c r="F30" s="83" t="str">
        <f>IF(選手登録!H32="","",選手登録!H32)</f>
        <v/>
      </c>
      <c r="G30" s="193" t="str">
        <f>IF(選手登録!D32="","",選手登録!D32)</f>
        <v/>
      </c>
      <c r="H30" s="194"/>
      <c r="I30" s="170" t="str">
        <f>(IF(男子!G22="","","/"&amp;男子!$G$5))&amp;(IF(男子!H22="","","/"&amp;男子!$H$5))&amp;(IF(男子!I22="","","/"&amp;男子!$I$5))&amp;(IF(男子!J22="","","/"&amp;男子!$J$5))&amp;(IF(男子!K22="","","/"&amp;男子!$K$5))&amp;(IF(男子!L22="","","/"&amp;男子!$L$5))&amp;(IF(男子!M22="","","/"&amp;男子!$M$5))&amp;(IF(男子!N22="","","/"&amp;男子!$N$5))&amp;(IF(男子!O22="","","/"&amp;男子!$O$5))&amp;(IF(男子!P22="","","/"&amp;男子!$P$5))&amp;(IF(男子!Q22="","","/"&amp;男子!$Q$5))&amp;(IF(男子!R22="","","/"&amp;男子!$R$5))</f>
        <v/>
      </c>
      <c r="J30" s="171"/>
      <c r="K30" s="172"/>
      <c r="L30" s="157" t="str">
        <f>IF($B30="","",IF(COUNTIF('4x100R'!$D$6:$D$45,申込書!$B30)=0,"","〇"))</f>
        <v/>
      </c>
      <c r="M30" s="158"/>
      <c r="N30" s="64">
        <f t="shared" si="1"/>
        <v>17</v>
      </c>
      <c r="O30" s="75" t="str">
        <f>IF(選手登録!N32="","",選手登録!N32)</f>
        <v/>
      </c>
      <c r="P30" s="221" t="str">
        <f>IF(選手登録!O32="","",選手登録!O32)</f>
        <v/>
      </c>
      <c r="Q30" s="227" t="str">
        <f>IF(選手登録!M32="","",選手登録!M32)</f>
        <v/>
      </c>
      <c r="R30" s="222" t="str">
        <f>IF(選手登録!N32="","",選手登録!N32)</f>
        <v/>
      </c>
      <c r="S30" s="221" t="str">
        <f>IF(選手登録!P32="","",選手登録!P32)</f>
        <v/>
      </c>
      <c r="T30" s="222" t="str">
        <f>IF(選手登録!P32="","",選手登録!P32)</f>
        <v/>
      </c>
      <c r="U30" s="71" t="str">
        <f>IF(選手登録!Q32="","",選手登録!Q32)</f>
        <v/>
      </c>
      <c r="V30" s="161" t="str">
        <f>IF(選手登録!M32="","",選手登録!M32)</f>
        <v/>
      </c>
      <c r="W30" s="162"/>
      <c r="X30" s="71" t="str">
        <f>(IF(女子!G22="","","/"&amp;女子!$G$5))&amp;(IF(女子!H22="","","/"&amp;女子!$H$5))&amp;(IF(女子!I22="","","/"&amp;女子!$I$5))&amp;(IF(女子!J22="","","/"&amp;女子!$J$5))&amp;(IF(女子!K22="","","/"&amp;女子!$K$5))&amp;(IF(女子!L22="","","/"&amp;女子!$L$5))&amp;(IF(女子!M22="","","/"&amp;女子!$M$5))&amp;(IF(女子!N22="","","/"&amp;女子!$N$5))&amp;(IF(女子!O22="","","/"&amp;女子!$O$5))&amp;(IF(女子!P22="","","/"&amp;女子!$P$5))</f>
        <v/>
      </c>
      <c r="Y30" s="81" t="str">
        <f>IF($O30="","",IF(COUNTIF('4x100R'!$K$6:$K$45,申込書!$O30)=0,"","〇"))</f>
        <v/>
      </c>
    </row>
    <row r="31" spans="1:25">
      <c r="A31" s="64">
        <f t="shared" si="0"/>
        <v>18</v>
      </c>
      <c r="B31" s="65" t="str">
        <f>IF(選手登録!E33="","",選手登録!E33)</f>
        <v/>
      </c>
      <c r="C31" s="66" t="str">
        <f>IF(選手登録!F33="","",選手登録!F33)</f>
        <v/>
      </c>
      <c r="D31" s="196" t="str">
        <f>IF(選手登録!G33="","",選手登録!G33)</f>
        <v/>
      </c>
      <c r="E31" s="197"/>
      <c r="F31" s="83" t="str">
        <f>IF(選手登録!H33="","",選手登録!H33)</f>
        <v/>
      </c>
      <c r="G31" s="193" t="str">
        <f>IF(選手登録!D33="","",選手登録!D33)</f>
        <v/>
      </c>
      <c r="H31" s="194"/>
      <c r="I31" s="170" t="str">
        <f>(IF(男子!G23="","","/"&amp;男子!$G$5))&amp;(IF(男子!H23="","","/"&amp;男子!$H$5))&amp;(IF(男子!I23="","","/"&amp;男子!$I$5))&amp;(IF(男子!J23="","","/"&amp;男子!$J$5))&amp;(IF(男子!K23="","","/"&amp;男子!$K$5))&amp;(IF(男子!L23="","","/"&amp;男子!$L$5))&amp;(IF(男子!M23="","","/"&amp;男子!$M$5))&amp;(IF(男子!N23="","","/"&amp;男子!$N$5))&amp;(IF(男子!O23="","","/"&amp;男子!$O$5))&amp;(IF(男子!P23="","","/"&amp;男子!$P$5))&amp;(IF(男子!Q23="","","/"&amp;男子!$Q$5))&amp;(IF(男子!R23="","","/"&amp;男子!$R$5))</f>
        <v/>
      </c>
      <c r="J31" s="171"/>
      <c r="K31" s="172"/>
      <c r="L31" s="157" t="str">
        <f>IF($B31="","",IF(COUNTIF('4x100R'!$D$6:$D$45,申込書!$B31)=0,"","〇"))</f>
        <v/>
      </c>
      <c r="M31" s="158"/>
      <c r="N31" s="64">
        <f t="shared" si="1"/>
        <v>18</v>
      </c>
      <c r="O31" s="75" t="str">
        <f>IF(選手登録!N33="","",選手登録!N33)</f>
        <v/>
      </c>
      <c r="P31" s="221" t="str">
        <f>IF(選手登録!O33="","",選手登録!O33)</f>
        <v/>
      </c>
      <c r="Q31" s="227" t="str">
        <f>IF(選手登録!M33="","",選手登録!M33)</f>
        <v/>
      </c>
      <c r="R31" s="222" t="str">
        <f>IF(選手登録!N33="","",選手登録!N33)</f>
        <v/>
      </c>
      <c r="S31" s="221" t="str">
        <f>IF(選手登録!P33="","",選手登録!P33)</f>
        <v/>
      </c>
      <c r="T31" s="222" t="str">
        <f>IF(選手登録!P33="","",選手登録!P33)</f>
        <v/>
      </c>
      <c r="U31" s="71" t="str">
        <f>IF(選手登録!Q33="","",選手登録!Q33)</f>
        <v/>
      </c>
      <c r="V31" s="161" t="str">
        <f>IF(選手登録!M33="","",選手登録!M33)</f>
        <v/>
      </c>
      <c r="W31" s="162"/>
      <c r="X31" s="71" t="str">
        <f>(IF(女子!G23="","","/"&amp;女子!$G$5))&amp;(IF(女子!H23="","","/"&amp;女子!$H$5))&amp;(IF(女子!I23="","","/"&amp;女子!$I$5))&amp;(IF(女子!J23="","","/"&amp;女子!$J$5))&amp;(IF(女子!K23="","","/"&amp;女子!$K$5))&amp;(IF(女子!L23="","","/"&amp;女子!$L$5))&amp;(IF(女子!M23="","","/"&amp;女子!$M$5))&amp;(IF(女子!N23="","","/"&amp;女子!$N$5))&amp;(IF(女子!O23="","","/"&amp;女子!$O$5))&amp;(IF(女子!P23="","","/"&amp;女子!$P$5))</f>
        <v/>
      </c>
      <c r="Y31" s="81" t="str">
        <f>IF($O31="","",IF(COUNTIF('4x100R'!$K$6:$K$45,申込書!$O31)=0,"","〇"))</f>
        <v/>
      </c>
    </row>
    <row r="32" spans="1:25">
      <c r="A32" s="64">
        <f t="shared" si="0"/>
        <v>19</v>
      </c>
      <c r="B32" s="65" t="str">
        <f>IF(選手登録!E34="","",選手登録!E34)</f>
        <v/>
      </c>
      <c r="C32" s="66" t="str">
        <f>IF(選手登録!F34="","",選手登録!F34)</f>
        <v/>
      </c>
      <c r="D32" s="196" t="str">
        <f>IF(選手登録!G34="","",選手登録!G34)</f>
        <v/>
      </c>
      <c r="E32" s="197"/>
      <c r="F32" s="83" t="str">
        <f>IF(選手登録!H34="","",選手登録!H34)</f>
        <v/>
      </c>
      <c r="G32" s="193" t="str">
        <f>IF(選手登録!D34="","",選手登録!D34)</f>
        <v/>
      </c>
      <c r="H32" s="194"/>
      <c r="I32" s="170" t="str">
        <f>(IF(男子!G24="","","/"&amp;男子!$G$5))&amp;(IF(男子!H24="","","/"&amp;男子!$H$5))&amp;(IF(男子!I24="","","/"&amp;男子!$I$5))&amp;(IF(男子!J24="","","/"&amp;男子!$J$5))&amp;(IF(男子!K24="","","/"&amp;男子!$K$5))&amp;(IF(男子!L24="","","/"&amp;男子!$L$5))&amp;(IF(男子!M24="","","/"&amp;男子!$M$5))&amp;(IF(男子!N24="","","/"&amp;男子!$N$5))&amp;(IF(男子!O24="","","/"&amp;男子!$O$5))&amp;(IF(男子!P24="","","/"&amp;男子!$P$5))&amp;(IF(男子!Q24="","","/"&amp;男子!$Q$5))&amp;(IF(男子!R24="","","/"&amp;男子!$R$5))</f>
        <v/>
      </c>
      <c r="J32" s="171"/>
      <c r="K32" s="172"/>
      <c r="L32" s="157" t="str">
        <f>IF($B32="","",IF(COUNTIF('4x100R'!$D$6:$D$45,申込書!$B32)=0,"","〇"))</f>
        <v/>
      </c>
      <c r="M32" s="158"/>
      <c r="N32" s="64">
        <f t="shared" si="1"/>
        <v>19</v>
      </c>
      <c r="O32" s="75" t="str">
        <f>IF(選手登録!N34="","",選手登録!N34)</f>
        <v/>
      </c>
      <c r="P32" s="221" t="str">
        <f>IF(選手登録!O34="","",選手登録!O34)</f>
        <v/>
      </c>
      <c r="Q32" s="227" t="str">
        <f>IF(選手登録!M34="","",選手登録!M34)</f>
        <v/>
      </c>
      <c r="R32" s="222" t="str">
        <f>IF(選手登録!N34="","",選手登録!N34)</f>
        <v/>
      </c>
      <c r="S32" s="221" t="str">
        <f>IF(選手登録!P34="","",選手登録!P34)</f>
        <v/>
      </c>
      <c r="T32" s="222" t="str">
        <f>IF(選手登録!P34="","",選手登録!P34)</f>
        <v/>
      </c>
      <c r="U32" s="71" t="str">
        <f>IF(選手登録!Q34="","",選手登録!Q34)</f>
        <v/>
      </c>
      <c r="V32" s="161" t="str">
        <f>IF(選手登録!M34="","",選手登録!M34)</f>
        <v/>
      </c>
      <c r="W32" s="162"/>
      <c r="X32" s="71" t="str">
        <f>(IF(女子!G24="","","/"&amp;女子!$G$5))&amp;(IF(女子!H24="","","/"&amp;女子!$H$5))&amp;(IF(女子!I24="","","/"&amp;女子!$I$5))&amp;(IF(女子!J24="","","/"&amp;女子!$J$5))&amp;(IF(女子!K24="","","/"&amp;女子!$K$5))&amp;(IF(女子!L24="","","/"&amp;女子!$L$5))&amp;(IF(女子!M24="","","/"&amp;女子!$M$5))&amp;(IF(女子!N24="","","/"&amp;女子!$N$5))&amp;(IF(女子!O24="","","/"&amp;女子!$O$5))&amp;(IF(女子!P24="","","/"&amp;女子!$P$5))</f>
        <v/>
      </c>
      <c r="Y32" s="81" t="str">
        <f>IF($O32="","",IF(COUNTIF('4x100R'!$K$6:$K$45,申込書!$O32)=0,"","〇"))</f>
        <v/>
      </c>
    </row>
    <row r="33" spans="1:25">
      <c r="A33" s="64">
        <f t="shared" si="0"/>
        <v>20</v>
      </c>
      <c r="B33" s="65" t="str">
        <f>IF(選手登録!E35="","",選手登録!E35)</f>
        <v/>
      </c>
      <c r="C33" s="66" t="str">
        <f>IF(選手登録!F35="","",選手登録!F35)</f>
        <v/>
      </c>
      <c r="D33" s="196" t="str">
        <f>IF(選手登録!G35="","",選手登録!G35)</f>
        <v/>
      </c>
      <c r="E33" s="197"/>
      <c r="F33" s="83" t="str">
        <f>IF(選手登録!H35="","",選手登録!H35)</f>
        <v/>
      </c>
      <c r="G33" s="193" t="str">
        <f>IF(選手登録!D35="","",選手登録!D35)</f>
        <v/>
      </c>
      <c r="H33" s="194"/>
      <c r="I33" s="170" t="str">
        <f>(IF(男子!G25="","","/"&amp;男子!$G$5))&amp;(IF(男子!H25="","","/"&amp;男子!$H$5))&amp;(IF(男子!I25="","","/"&amp;男子!$I$5))&amp;(IF(男子!J25="","","/"&amp;男子!$J$5))&amp;(IF(男子!K25="","","/"&amp;男子!$K$5))&amp;(IF(男子!L25="","","/"&amp;男子!$L$5))&amp;(IF(男子!M25="","","/"&amp;男子!$M$5))&amp;(IF(男子!N25="","","/"&amp;男子!$N$5))&amp;(IF(男子!O25="","","/"&amp;男子!$O$5))&amp;(IF(男子!P25="","","/"&amp;男子!$P$5))&amp;(IF(男子!Q25="","","/"&amp;男子!$Q$5))&amp;(IF(男子!R25="","","/"&amp;男子!$R$5))</f>
        <v/>
      </c>
      <c r="J33" s="171"/>
      <c r="K33" s="172"/>
      <c r="L33" s="157" t="str">
        <f>IF($B33="","",IF(COUNTIF('4x100R'!$D$6:$D$45,申込書!$B33)=0,"","〇"))</f>
        <v/>
      </c>
      <c r="M33" s="158"/>
      <c r="N33" s="64">
        <f t="shared" si="1"/>
        <v>20</v>
      </c>
      <c r="O33" s="75" t="str">
        <f>IF(選手登録!N35="","",選手登録!N35)</f>
        <v/>
      </c>
      <c r="P33" s="221" t="str">
        <f>IF(選手登録!O35="","",選手登録!O35)</f>
        <v/>
      </c>
      <c r="Q33" s="227" t="str">
        <f>IF(選手登録!M35="","",選手登録!M35)</f>
        <v/>
      </c>
      <c r="R33" s="222" t="str">
        <f>IF(選手登録!N35="","",選手登録!N35)</f>
        <v/>
      </c>
      <c r="S33" s="221" t="str">
        <f>IF(選手登録!P35="","",選手登録!P35)</f>
        <v/>
      </c>
      <c r="T33" s="222" t="str">
        <f>IF(選手登録!P35="","",選手登録!P35)</f>
        <v/>
      </c>
      <c r="U33" s="71" t="str">
        <f>IF(選手登録!Q35="","",選手登録!Q35)</f>
        <v/>
      </c>
      <c r="V33" s="161" t="str">
        <f>IF(選手登録!M35="","",選手登録!M35)</f>
        <v/>
      </c>
      <c r="W33" s="162"/>
      <c r="X33" s="71" t="str">
        <f>(IF(女子!G25="","","/"&amp;女子!$G$5))&amp;(IF(女子!H25="","","/"&amp;女子!$H$5))&amp;(IF(女子!I25="","","/"&amp;女子!$I$5))&amp;(IF(女子!J25="","","/"&amp;女子!$J$5))&amp;(IF(女子!K25="","","/"&amp;女子!$K$5))&amp;(IF(女子!L25="","","/"&amp;女子!$L$5))&amp;(IF(女子!M25="","","/"&amp;女子!$M$5))&amp;(IF(女子!N25="","","/"&amp;女子!$N$5))&amp;(IF(女子!O25="","","/"&amp;女子!$O$5))&amp;(IF(女子!P25="","","/"&amp;女子!$P$5))</f>
        <v/>
      </c>
      <c r="Y33" s="81" t="str">
        <f>IF($O33="","",IF(COUNTIF('4x100R'!$K$6:$K$45,申込書!$O33)=0,"","〇"))</f>
        <v/>
      </c>
    </row>
    <row r="34" spans="1:25">
      <c r="A34" s="64">
        <f t="shared" si="0"/>
        <v>21</v>
      </c>
      <c r="B34" s="65" t="str">
        <f>IF(選手登録!E36="","",選手登録!E36)</f>
        <v/>
      </c>
      <c r="C34" s="66" t="str">
        <f>IF(選手登録!F36="","",選手登録!F36)</f>
        <v/>
      </c>
      <c r="D34" s="196" t="str">
        <f>IF(選手登録!G36="","",選手登録!G36)</f>
        <v/>
      </c>
      <c r="E34" s="197"/>
      <c r="F34" s="83" t="str">
        <f>IF(選手登録!H36="","",選手登録!H36)</f>
        <v/>
      </c>
      <c r="G34" s="193" t="str">
        <f>IF(選手登録!D36="","",選手登録!D36)</f>
        <v/>
      </c>
      <c r="H34" s="194"/>
      <c r="I34" s="170" t="str">
        <f>(IF(男子!G26="","","/"&amp;男子!$G$5))&amp;(IF(男子!H26="","","/"&amp;男子!$H$5))&amp;(IF(男子!I26="","","/"&amp;男子!$I$5))&amp;(IF(男子!J26="","","/"&amp;男子!$J$5))&amp;(IF(男子!K26="","","/"&amp;男子!$K$5))&amp;(IF(男子!L26="","","/"&amp;男子!$L$5))&amp;(IF(男子!M26="","","/"&amp;男子!$M$5))&amp;(IF(男子!N26="","","/"&amp;男子!$N$5))&amp;(IF(男子!O26="","","/"&amp;男子!$O$5))&amp;(IF(男子!P26="","","/"&amp;男子!$P$5))&amp;(IF(男子!Q26="","","/"&amp;男子!$Q$5))&amp;(IF(男子!R26="","","/"&amp;男子!$R$5))</f>
        <v/>
      </c>
      <c r="J34" s="171"/>
      <c r="K34" s="172"/>
      <c r="L34" s="157" t="str">
        <f>IF($B34="","",IF(COUNTIF('4x100R'!$D$6:$D$45,申込書!$B34)=0,"","〇"))</f>
        <v/>
      </c>
      <c r="M34" s="158"/>
      <c r="N34" s="64">
        <f t="shared" si="1"/>
        <v>21</v>
      </c>
      <c r="O34" s="75" t="str">
        <f>IF(選手登録!N36="","",選手登録!N36)</f>
        <v/>
      </c>
      <c r="P34" s="221" t="str">
        <f>IF(選手登録!O36="","",選手登録!O36)</f>
        <v/>
      </c>
      <c r="Q34" s="227" t="str">
        <f>IF(選手登録!M36="","",選手登録!M36)</f>
        <v/>
      </c>
      <c r="R34" s="222" t="str">
        <f>IF(選手登録!N36="","",選手登録!N36)</f>
        <v/>
      </c>
      <c r="S34" s="221" t="str">
        <f>IF(選手登録!P36="","",選手登録!P36)</f>
        <v/>
      </c>
      <c r="T34" s="222" t="str">
        <f>IF(選手登録!P36="","",選手登録!P36)</f>
        <v/>
      </c>
      <c r="U34" s="71" t="str">
        <f>IF(選手登録!Q36="","",選手登録!Q36)</f>
        <v/>
      </c>
      <c r="V34" s="161" t="str">
        <f>IF(選手登録!M36="","",選手登録!M36)</f>
        <v/>
      </c>
      <c r="W34" s="162"/>
      <c r="X34" s="71" t="str">
        <f>(IF(女子!G26="","","/"&amp;女子!$G$5))&amp;(IF(女子!H26="","","/"&amp;女子!$H$5))&amp;(IF(女子!I26="","","/"&amp;女子!$I$5))&amp;(IF(女子!J26="","","/"&amp;女子!$J$5))&amp;(IF(女子!K26="","","/"&amp;女子!$K$5))&amp;(IF(女子!L26="","","/"&amp;女子!$L$5))&amp;(IF(女子!M26="","","/"&amp;女子!$M$5))&amp;(IF(女子!N26="","","/"&amp;女子!$N$5))&amp;(IF(女子!O26="","","/"&amp;女子!$O$5))&amp;(IF(女子!P26="","","/"&amp;女子!$P$5))</f>
        <v/>
      </c>
      <c r="Y34" s="81" t="str">
        <f>IF($O34="","",IF(COUNTIF('4x100R'!$K$6:$K$45,申込書!$O34)=0,"","〇"))</f>
        <v/>
      </c>
    </row>
    <row r="35" spans="1:25">
      <c r="A35" s="64">
        <f t="shared" si="0"/>
        <v>22</v>
      </c>
      <c r="B35" s="65" t="str">
        <f>IF(選手登録!E37="","",選手登録!E37)</f>
        <v/>
      </c>
      <c r="C35" s="66" t="str">
        <f>IF(選手登録!F37="","",選手登録!F37)</f>
        <v/>
      </c>
      <c r="D35" s="196" t="str">
        <f>IF(選手登録!G37="","",選手登録!G37)</f>
        <v/>
      </c>
      <c r="E35" s="197"/>
      <c r="F35" s="83" t="str">
        <f>IF(選手登録!H37="","",選手登録!H37)</f>
        <v/>
      </c>
      <c r="G35" s="193" t="str">
        <f>IF(選手登録!D37="","",選手登録!D37)</f>
        <v/>
      </c>
      <c r="H35" s="194"/>
      <c r="I35" s="170" t="str">
        <f>(IF(男子!G27="","","/"&amp;男子!$G$5))&amp;(IF(男子!H27="","","/"&amp;男子!$H$5))&amp;(IF(男子!I27="","","/"&amp;男子!$I$5))&amp;(IF(男子!J27="","","/"&amp;男子!$J$5))&amp;(IF(男子!K27="","","/"&amp;男子!$K$5))&amp;(IF(男子!L27="","","/"&amp;男子!$L$5))&amp;(IF(男子!M27="","","/"&amp;男子!$M$5))&amp;(IF(男子!N27="","","/"&amp;男子!$N$5))&amp;(IF(男子!O27="","","/"&amp;男子!$O$5))&amp;(IF(男子!P27="","","/"&amp;男子!$P$5))&amp;(IF(男子!Q27="","","/"&amp;男子!$Q$5))&amp;(IF(男子!R27="","","/"&amp;男子!$R$5))</f>
        <v/>
      </c>
      <c r="J35" s="171"/>
      <c r="K35" s="172"/>
      <c r="L35" s="157" t="str">
        <f>IF($B35="","",IF(COUNTIF('4x100R'!$D$6:$D$45,申込書!$B35)=0,"","〇"))</f>
        <v/>
      </c>
      <c r="M35" s="158"/>
      <c r="N35" s="64">
        <f t="shared" si="1"/>
        <v>22</v>
      </c>
      <c r="O35" s="75" t="str">
        <f>IF(選手登録!N37="","",選手登録!N37)</f>
        <v/>
      </c>
      <c r="P35" s="221" t="str">
        <f>IF(選手登録!O37="","",選手登録!O37)</f>
        <v/>
      </c>
      <c r="Q35" s="227" t="str">
        <f>IF(選手登録!M37="","",選手登録!M37)</f>
        <v/>
      </c>
      <c r="R35" s="222" t="str">
        <f>IF(選手登録!N37="","",選手登録!N37)</f>
        <v/>
      </c>
      <c r="S35" s="221" t="str">
        <f>IF(選手登録!P37="","",選手登録!P37)</f>
        <v/>
      </c>
      <c r="T35" s="222" t="str">
        <f>IF(選手登録!P37="","",選手登録!P37)</f>
        <v/>
      </c>
      <c r="U35" s="71" t="str">
        <f>IF(選手登録!Q37="","",選手登録!Q37)</f>
        <v/>
      </c>
      <c r="V35" s="161" t="str">
        <f>IF(選手登録!M37="","",選手登録!M37)</f>
        <v/>
      </c>
      <c r="W35" s="162"/>
      <c r="X35" s="71" t="str">
        <f>(IF(女子!G27="","","/"&amp;女子!$G$5))&amp;(IF(女子!H27="","","/"&amp;女子!$H$5))&amp;(IF(女子!I27="","","/"&amp;女子!$I$5))&amp;(IF(女子!J27="","","/"&amp;女子!$J$5))&amp;(IF(女子!K27="","","/"&amp;女子!$K$5))&amp;(IF(女子!L27="","","/"&amp;女子!$L$5))&amp;(IF(女子!M27="","","/"&amp;女子!$M$5))&amp;(IF(女子!N27="","","/"&amp;女子!$N$5))&amp;(IF(女子!O27="","","/"&amp;女子!$O$5))&amp;(IF(女子!P27="","","/"&amp;女子!$P$5))</f>
        <v/>
      </c>
      <c r="Y35" s="81" t="str">
        <f>IF($O35="","",IF(COUNTIF('4x100R'!$K$6:$K$45,申込書!$O35)=0,"","〇"))</f>
        <v/>
      </c>
    </row>
    <row r="36" spans="1:25">
      <c r="A36" s="64">
        <f t="shared" si="0"/>
        <v>23</v>
      </c>
      <c r="B36" s="65" t="str">
        <f>IF(選手登録!E38="","",選手登録!E38)</f>
        <v/>
      </c>
      <c r="C36" s="66" t="str">
        <f>IF(選手登録!F38="","",選手登録!F38)</f>
        <v/>
      </c>
      <c r="D36" s="196" t="str">
        <f>IF(選手登録!G38="","",選手登録!G38)</f>
        <v/>
      </c>
      <c r="E36" s="197"/>
      <c r="F36" s="83" t="str">
        <f>IF(選手登録!H38="","",選手登録!H38)</f>
        <v/>
      </c>
      <c r="G36" s="193" t="str">
        <f>IF(選手登録!D38="","",選手登録!D38)</f>
        <v/>
      </c>
      <c r="H36" s="194"/>
      <c r="I36" s="170" t="str">
        <f>(IF(男子!G28="","","/"&amp;男子!$G$5))&amp;(IF(男子!H28="","","/"&amp;男子!$H$5))&amp;(IF(男子!I28="","","/"&amp;男子!$I$5))&amp;(IF(男子!J28="","","/"&amp;男子!$J$5))&amp;(IF(男子!K28="","","/"&amp;男子!$K$5))&amp;(IF(男子!L28="","","/"&amp;男子!$L$5))&amp;(IF(男子!M28="","","/"&amp;男子!$M$5))&amp;(IF(男子!N28="","","/"&amp;男子!$N$5))&amp;(IF(男子!O28="","","/"&amp;男子!$O$5))&amp;(IF(男子!P28="","","/"&amp;男子!$P$5))&amp;(IF(男子!Q28="","","/"&amp;男子!$Q$5))&amp;(IF(男子!R28="","","/"&amp;男子!$R$5))</f>
        <v/>
      </c>
      <c r="J36" s="171"/>
      <c r="K36" s="172"/>
      <c r="L36" s="157" t="str">
        <f>IF($B36="","",IF(COUNTIF('4x100R'!$D$6:$D$45,申込書!$B36)=0,"","〇"))</f>
        <v/>
      </c>
      <c r="M36" s="158"/>
      <c r="N36" s="64">
        <f t="shared" si="1"/>
        <v>23</v>
      </c>
      <c r="O36" s="75" t="str">
        <f>IF(選手登録!N38="","",選手登録!N38)</f>
        <v/>
      </c>
      <c r="P36" s="221" t="str">
        <f>IF(選手登録!O38="","",選手登録!O38)</f>
        <v/>
      </c>
      <c r="Q36" s="227" t="str">
        <f>IF(選手登録!M38="","",選手登録!M38)</f>
        <v/>
      </c>
      <c r="R36" s="222" t="str">
        <f>IF(選手登録!N38="","",選手登録!N38)</f>
        <v/>
      </c>
      <c r="S36" s="221" t="str">
        <f>IF(選手登録!P38="","",選手登録!P38)</f>
        <v/>
      </c>
      <c r="T36" s="222" t="str">
        <f>IF(選手登録!P38="","",選手登録!P38)</f>
        <v/>
      </c>
      <c r="U36" s="71" t="str">
        <f>IF(選手登録!Q38="","",選手登録!Q38)</f>
        <v/>
      </c>
      <c r="V36" s="161" t="str">
        <f>IF(選手登録!M38="","",選手登録!M38)</f>
        <v/>
      </c>
      <c r="W36" s="162"/>
      <c r="X36" s="71" t="str">
        <f>(IF(女子!G28="","","/"&amp;女子!$G$5))&amp;(IF(女子!H28="","","/"&amp;女子!$H$5))&amp;(IF(女子!I28="","","/"&amp;女子!$I$5))&amp;(IF(女子!J28="","","/"&amp;女子!$J$5))&amp;(IF(女子!K28="","","/"&amp;女子!$K$5))&amp;(IF(女子!L28="","","/"&amp;女子!$L$5))&amp;(IF(女子!M28="","","/"&amp;女子!$M$5))&amp;(IF(女子!N28="","","/"&amp;女子!$N$5))&amp;(IF(女子!O28="","","/"&amp;女子!$O$5))&amp;(IF(女子!P28="","","/"&amp;女子!$P$5))</f>
        <v/>
      </c>
      <c r="Y36" s="81" t="str">
        <f>IF($O36="","",IF(COUNTIF('4x100R'!$K$6:$K$45,申込書!$O36)=0,"","〇"))</f>
        <v/>
      </c>
    </row>
    <row r="37" spans="1:25">
      <c r="A37" s="64">
        <f t="shared" si="0"/>
        <v>24</v>
      </c>
      <c r="B37" s="65" t="str">
        <f>IF(選手登録!E39="","",選手登録!E39)</f>
        <v/>
      </c>
      <c r="C37" s="66" t="str">
        <f>IF(選手登録!F39="","",選手登録!F39)</f>
        <v/>
      </c>
      <c r="D37" s="196" t="str">
        <f>IF(選手登録!G39="","",選手登録!G39)</f>
        <v/>
      </c>
      <c r="E37" s="197"/>
      <c r="F37" s="83" t="str">
        <f>IF(選手登録!H39="","",選手登録!H39)</f>
        <v/>
      </c>
      <c r="G37" s="193" t="str">
        <f>IF(選手登録!D39="","",選手登録!D39)</f>
        <v/>
      </c>
      <c r="H37" s="194"/>
      <c r="I37" s="170" t="str">
        <f>(IF(男子!G29="","","/"&amp;男子!$G$5))&amp;(IF(男子!H29="","","/"&amp;男子!$H$5))&amp;(IF(男子!I29="","","/"&amp;男子!$I$5))&amp;(IF(男子!J29="","","/"&amp;男子!$J$5))&amp;(IF(男子!K29="","","/"&amp;男子!$K$5))&amp;(IF(男子!L29="","","/"&amp;男子!$L$5))&amp;(IF(男子!M29="","","/"&amp;男子!$M$5))&amp;(IF(男子!N29="","","/"&amp;男子!$N$5))&amp;(IF(男子!O29="","","/"&amp;男子!$O$5))&amp;(IF(男子!P29="","","/"&amp;男子!$P$5))&amp;(IF(男子!Q29="","","/"&amp;男子!$Q$5))&amp;(IF(男子!R29="","","/"&amp;男子!$R$5))</f>
        <v/>
      </c>
      <c r="J37" s="171"/>
      <c r="K37" s="172"/>
      <c r="L37" s="157" t="str">
        <f>IF($B37="","",IF(COUNTIF('4x100R'!$D$6:$D$45,申込書!$B37)=0,"","〇"))</f>
        <v/>
      </c>
      <c r="M37" s="158"/>
      <c r="N37" s="64">
        <f t="shared" si="1"/>
        <v>24</v>
      </c>
      <c r="O37" s="75" t="str">
        <f>IF(選手登録!N39="","",選手登録!N39)</f>
        <v/>
      </c>
      <c r="P37" s="221" t="str">
        <f>IF(選手登録!O39="","",選手登録!O39)</f>
        <v/>
      </c>
      <c r="Q37" s="227" t="str">
        <f>IF(選手登録!M39="","",選手登録!M39)</f>
        <v/>
      </c>
      <c r="R37" s="222" t="str">
        <f>IF(選手登録!N39="","",選手登録!N39)</f>
        <v/>
      </c>
      <c r="S37" s="221" t="str">
        <f>IF(選手登録!P39="","",選手登録!P39)</f>
        <v/>
      </c>
      <c r="T37" s="222" t="str">
        <f>IF(選手登録!P39="","",選手登録!P39)</f>
        <v/>
      </c>
      <c r="U37" s="71" t="str">
        <f>IF(選手登録!Q39="","",選手登録!Q39)</f>
        <v/>
      </c>
      <c r="V37" s="161" t="str">
        <f>IF(選手登録!M39="","",選手登録!M39)</f>
        <v/>
      </c>
      <c r="W37" s="162"/>
      <c r="X37" s="71" t="str">
        <f>(IF(女子!G29="","","/"&amp;女子!$G$5))&amp;(IF(女子!H29="","","/"&amp;女子!$H$5))&amp;(IF(女子!I29="","","/"&amp;女子!$I$5))&amp;(IF(女子!J29="","","/"&amp;女子!$J$5))&amp;(IF(女子!K29="","","/"&amp;女子!$K$5))&amp;(IF(女子!L29="","","/"&amp;女子!$L$5))&amp;(IF(女子!M29="","","/"&amp;女子!$M$5))&amp;(IF(女子!N29="","","/"&amp;女子!$N$5))&amp;(IF(女子!O29="","","/"&amp;女子!$O$5))&amp;(IF(女子!P29="","","/"&amp;女子!$P$5))</f>
        <v/>
      </c>
      <c r="Y37" s="81" t="str">
        <f>IF($O37="","",IF(COUNTIF('4x100R'!$K$6:$K$45,申込書!$O37)=0,"","〇"))</f>
        <v/>
      </c>
    </row>
    <row r="38" spans="1:25">
      <c r="A38" s="64">
        <f t="shared" si="0"/>
        <v>25</v>
      </c>
      <c r="B38" s="65" t="str">
        <f>IF(選手登録!E40="","",選手登録!E40)</f>
        <v/>
      </c>
      <c r="C38" s="66" t="str">
        <f>IF(選手登録!F40="","",選手登録!F40)</f>
        <v/>
      </c>
      <c r="D38" s="196" t="str">
        <f>IF(選手登録!G40="","",選手登録!G40)</f>
        <v/>
      </c>
      <c r="E38" s="197"/>
      <c r="F38" s="83" t="str">
        <f>IF(選手登録!H40="","",選手登録!H40)</f>
        <v/>
      </c>
      <c r="G38" s="193" t="str">
        <f>IF(選手登録!D40="","",選手登録!D40)</f>
        <v/>
      </c>
      <c r="H38" s="194"/>
      <c r="I38" s="170" t="str">
        <f>(IF(男子!G30="","","/"&amp;男子!$G$5))&amp;(IF(男子!H30="","","/"&amp;男子!$H$5))&amp;(IF(男子!I30="","","/"&amp;男子!$I$5))&amp;(IF(男子!J30="","","/"&amp;男子!$J$5))&amp;(IF(男子!K30="","","/"&amp;男子!$K$5))&amp;(IF(男子!L30="","","/"&amp;男子!$L$5))&amp;(IF(男子!M30="","","/"&amp;男子!$M$5))&amp;(IF(男子!N30="","","/"&amp;男子!$N$5))&amp;(IF(男子!O30="","","/"&amp;男子!$O$5))&amp;(IF(男子!P30="","","/"&amp;男子!$P$5))&amp;(IF(男子!Q30="","","/"&amp;男子!$Q$5))&amp;(IF(男子!R30="","","/"&amp;男子!$R$5))</f>
        <v/>
      </c>
      <c r="J38" s="171"/>
      <c r="K38" s="172"/>
      <c r="L38" s="157" t="str">
        <f>IF($B38="","",IF(COUNTIF('4x100R'!$D$6:$D$45,申込書!$B38)=0,"","〇"))</f>
        <v/>
      </c>
      <c r="M38" s="158"/>
      <c r="N38" s="64">
        <f t="shared" si="1"/>
        <v>25</v>
      </c>
      <c r="O38" s="75" t="str">
        <f>IF(選手登録!N40="","",選手登録!N40)</f>
        <v/>
      </c>
      <c r="P38" s="221" t="str">
        <f>IF(選手登録!O40="","",選手登録!O40)</f>
        <v/>
      </c>
      <c r="Q38" s="227" t="str">
        <f>IF(選手登録!M40="","",選手登録!M40)</f>
        <v/>
      </c>
      <c r="R38" s="222" t="str">
        <f>IF(選手登録!N40="","",選手登録!N40)</f>
        <v/>
      </c>
      <c r="S38" s="221" t="str">
        <f>IF(選手登録!P40="","",選手登録!P40)</f>
        <v/>
      </c>
      <c r="T38" s="222" t="str">
        <f>IF(選手登録!P40="","",選手登録!P40)</f>
        <v/>
      </c>
      <c r="U38" s="71" t="str">
        <f>IF(選手登録!Q40="","",選手登録!Q40)</f>
        <v/>
      </c>
      <c r="V38" s="161" t="str">
        <f>IF(選手登録!M40="","",選手登録!M40)</f>
        <v/>
      </c>
      <c r="W38" s="162"/>
      <c r="X38" s="71" t="str">
        <f>(IF(女子!G30="","","/"&amp;女子!$G$5))&amp;(IF(女子!H30="","","/"&amp;女子!$H$5))&amp;(IF(女子!I30="","","/"&amp;女子!$I$5))&amp;(IF(女子!J30="","","/"&amp;女子!$J$5))&amp;(IF(女子!K30="","","/"&amp;女子!$K$5))&amp;(IF(女子!L30="","","/"&amp;女子!$L$5))&amp;(IF(女子!M30="","","/"&amp;女子!$M$5))&amp;(IF(女子!N30="","","/"&amp;女子!$N$5))&amp;(IF(女子!O30="","","/"&amp;女子!$O$5))&amp;(IF(女子!P30="","","/"&amp;女子!$P$5))</f>
        <v/>
      </c>
      <c r="Y38" s="81" t="str">
        <f>IF($O38="","",IF(COUNTIF('4x100R'!$K$6:$K$45,申込書!$O38)=0,"","〇"))</f>
        <v/>
      </c>
    </row>
    <row r="39" spans="1:25">
      <c r="A39" s="64">
        <f t="shared" si="0"/>
        <v>26</v>
      </c>
      <c r="B39" s="65" t="str">
        <f>IF(選手登録!E41="","",選手登録!E41)</f>
        <v/>
      </c>
      <c r="C39" s="66" t="str">
        <f>IF(選手登録!F41="","",選手登録!F41)</f>
        <v/>
      </c>
      <c r="D39" s="196" t="str">
        <f>IF(選手登録!G41="","",選手登録!G41)</f>
        <v/>
      </c>
      <c r="E39" s="197"/>
      <c r="F39" s="83" t="str">
        <f>IF(選手登録!H41="","",選手登録!H41)</f>
        <v/>
      </c>
      <c r="G39" s="193" t="str">
        <f>IF(選手登録!D41="","",選手登録!D41)</f>
        <v/>
      </c>
      <c r="H39" s="194"/>
      <c r="I39" s="170" t="str">
        <f>(IF(男子!G31="","","/"&amp;男子!$G$5))&amp;(IF(男子!H31="","","/"&amp;男子!$H$5))&amp;(IF(男子!I31="","","/"&amp;男子!$I$5))&amp;(IF(男子!J31="","","/"&amp;男子!$J$5))&amp;(IF(男子!K31="","","/"&amp;男子!$K$5))&amp;(IF(男子!L31="","","/"&amp;男子!$L$5))&amp;(IF(男子!M31="","","/"&amp;男子!$M$5))&amp;(IF(男子!N31="","","/"&amp;男子!$N$5))&amp;(IF(男子!O31="","","/"&amp;男子!$O$5))&amp;(IF(男子!P31="","","/"&amp;男子!$P$5))&amp;(IF(男子!Q31="","","/"&amp;男子!$Q$5))&amp;(IF(男子!R31="","","/"&amp;男子!$R$5))</f>
        <v/>
      </c>
      <c r="J39" s="171"/>
      <c r="K39" s="172"/>
      <c r="L39" s="157" t="str">
        <f>IF($B39="","",IF(COUNTIF('4x100R'!$D$6:$D$45,申込書!$B39)=0,"","〇"))</f>
        <v/>
      </c>
      <c r="M39" s="158"/>
      <c r="N39" s="64">
        <f t="shared" si="1"/>
        <v>26</v>
      </c>
      <c r="O39" s="75" t="str">
        <f>IF(選手登録!N41="","",選手登録!N41)</f>
        <v/>
      </c>
      <c r="P39" s="221" t="str">
        <f>IF(選手登録!O41="","",選手登録!O41)</f>
        <v/>
      </c>
      <c r="Q39" s="227" t="str">
        <f>IF(選手登録!M41="","",選手登録!M41)</f>
        <v/>
      </c>
      <c r="R39" s="222" t="str">
        <f>IF(選手登録!N41="","",選手登録!N41)</f>
        <v/>
      </c>
      <c r="S39" s="221" t="str">
        <f>IF(選手登録!P41="","",選手登録!P41)</f>
        <v/>
      </c>
      <c r="T39" s="222" t="str">
        <f>IF(選手登録!P41="","",選手登録!P41)</f>
        <v/>
      </c>
      <c r="U39" s="71" t="str">
        <f>IF(選手登録!Q41="","",選手登録!Q41)</f>
        <v/>
      </c>
      <c r="V39" s="161" t="str">
        <f>IF(選手登録!M41="","",選手登録!M41)</f>
        <v/>
      </c>
      <c r="W39" s="162"/>
      <c r="X39" s="71" t="str">
        <f>(IF(女子!G31="","","/"&amp;女子!$G$5))&amp;(IF(女子!H31="","","/"&amp;女子!$H$5))&amp;(IF(女子!I31="","","/"&amp;女子!$I$5))&amp;(IF(女子!J31="","","/"&amp;女子!$J$5))&amp;(IF(女子!K31="","","/"&amp;女子!$K$5))&amp;(IF(女子!L31="","","/"&amp;女子!$L$5))&amp;(IF(女子!M31="","","/"&amp;女子!$M$5))&amp;(IF(女子!N31="","","/"&amp;女子!$N$5))&amp;(IF(女子!O31="","","/"&amp;女子!$O$5))&amp;(IF(女子!P31="","","/"&amp;女子!$P$5))</f>
        <v/>
      </c>
      <c r="Y39" s="81" t="str">
        <f>IF($O39="","",IF(COUNTIF('4x100R'!$K$6:$K$45,申込書!$O39)=0,"","〇"))</f>
        <v/>
      </c>
    </row>
    <row r="40" spans="1:25">
      <c r="A40" s="64">
        <f t="shared" si="0"/>
        <v>27</v>
      </c>
      <c r="B40" s="65" t="str">
        <f>IF(選手登録!E42="","",選手登録!E42)</f>
        <v/>
      </c>
      <c r="C40" s="66" t="str">
        <f>IF(選手登録!F42="","",選手登録!F42)</f>
        <v/>
      </c>
      <c r="D40" s="196" t="str">
        <f>IF(選手登録!G42="","",選手登録!G42)</f>
        <v/>
      </c>
      <c r="E40" s="197"/>
      <c r="F40" s="83" t="str">
        <f>IF(選手登録!H42="","",選手登録!H42)</f>
        <v/>
      </c>
      <c r="G40" s="193" t="str">
        <f>IF(選手登録!D42="","",選手登録!D42)</f>
        <v/>
      </c>
      <c r="H40" s="194"/>
      <c r="I40" s="170" t="str">
        <f>(IF(男子!G32="","","/"&amp;男子!$G$5))&amp;(IF(男子!H32="","","/"&amp;男子!$H$5))&amp;(IF(男子!I32="","","/"&amp;男子!$I$5))&amp;(IF(男子!J32="","","/"&amp;男子!$J$5))&amp;(IF(男子!K32="","","/"&amp;男子!$K$5))&amp;(IF(男子!L32="","","/"&amp;男子!$L$5))&amp;(IF(男子!M32="","","/"&amp;男子!$M$5))&amp;(IF(男子!N32="","","/"&amp;男子!$N$5))&amp;(IF(男子!O32="","","/"&amp;男子!$O$5))&amp;(IF(男子!P32="","","/"&amp;男子!$P$5))&amp;(IF(男子!Q32="","","/"&amp;男子!$Q$5))&amp;(IF(男子!R32="","","/"&amp;男子!$R$5))</f>
        <v/>
      </c>
      <c r="J40" s="171"/>
      <c r="K40" s="172"/>
      <c r="L40" s="157" t="str">
        <f>IF($B40="","",IF(COUNTIF('4x100R'!$D$6:$D$45,申込書!$B40)=0,"","〇"))</f>
        <v/>
      </c>
      <c r="M40" s="158"/>
      <c r="N40" s="64">
        <f t="shared" si="1"/>
        <v>27</v>
      </c>
      <c r="O40" s="75" t="str">
        <f>IF(選手登録!N42="","",選手登録!N42)</f>
        <v/>
      </c>
      <c r="P40" s="221" t="str">
        <f>IF(選手登録!O42="","",選手登録!O42)</f>
        <v/>
      </c>
      <c r="Q40" s="227" t="str">
        <f>IF(選手登録!M42="","",選手登録!M42)</f>
        <v/>
      </c>
      <c r="R40" s="222" t="str">
        <f>IF(選手登録!N42="","",選手登録!N42)</f>
        <v/>
      </c>
      <c r="S40" s="221" t="str">
        <f>IF(選手登録!P42="","",選手登録!P42)</f>
        <v/>
      </c>
      <c r="T40" s="222" t="str">
        <f>IF(選手登録!P42="","",選手登録!P42)</f>
        <v/>
      </c>
      <c r="U40" s="71" t="str">
        <f>IF(選手登録!Q42="","",選手登録!Q42)</f>
        <v/>
      </c>
      <c r="V40" s="161" t="str">
        <f>IF(選手登録!M42="","",選手登録!M42)</f>
        <v/>
      </c>
      <c r="W40" s="162"/>
      <c r="X40" s="71" t="str">
        <f>(IF(女子!G32="","","/"&amp;女子!$G$5))&amp;(IF(女子!H32="","","/"&amp;女子!$H$5))&amp;(IF(女子!I32="","","/"&amp;女子!$I$5))&amp;(IF(女子!J32="","","/"&amp;女子!$J$5))&amp;(IF(女子!K32="","","/"&amp;女子!$K$5))&amp;(IF(女子!L32="","","/"&amp;女子!$L$5))&amp;(IF(女子!M32="","","/"&amp;女子!$M$5))&amp;(IF(女子!N32="","","/"&amp;女子!$N$5))&amp;(IF(女子!O32="","","/"&amp;女子!$O$5))&amp;(IF(女子!P32="","","/"&amp;女子!$P$5))</f>
        <v/>
      </c>
      <c r="Y40" s="81" t="str">
        <f>IF($O40="","",IF(COUNTIF('4x100R'!$K$6:$K$45,申込書!$O40)=0,"","〇"))</f>
        <v/>
      </c>
    </row>
    <row r="41" spans="1:25">
      <c r="A41" s="64">
        <f t="shared" si="0"/>
        <v>28</v>
      </c>
      <c r="B41" s="65" t="str">
        <f>IF(選手登録!E43="","",選手登録!E43)</f>
        <v/>
      </c>
      <c r="C41" s="66" t="str">
        <f>IF(選手登録!F43="","",選手登録!F43)</f>
        <v/>
      </c>
      <c r="D41" s="196" t="str">
        <f>IF(選手登録!G43="","",選手登録!G43)</f>
        <v/>
      </c>
      <c r="E41" s="197"/>
      <c r="F41" s="83" t="str">
        <f>IF(選手登録!H43="","",選手登録!H43)</f>
        <v/>
      </c>
      <c r="G41" s="193" t="str">
        <f>IF(選手登録!D43="","",選手登録!D43)</f>
        <v/>
      </c>
      <c r="H41" s="194"/>
      <c r="I41" s="170" t="str">
        <f>(IF(男子!G33="","","/"&amp;男子!$G$5))&amp;(IF(男子!H33="","","/"&amp;男子!$H$5))&amp;(IF(男子!I33="","","/"&amp;男子!$I$5))&amp;(IF(男子!J33="","","/"&amp;男子!$J$5))&amp;(IF(男子!K33="","","/"&amp;男子!$K$5))&amp;(IF(男子!L33="","","/"&amp;男子!$L$5))&amp;(IF(男子!M33="","","/"&amp;男子!$M$5))&amp;(IF(男子!N33="","","/"&amp;男子!$N$5))&amp;(IF(男子!O33="","","/"&amp;男子!$O$5))&amp;(IF(男子!P33="","","/"&amp;男子!$P$5))&amp;(IF(男子!Q33="","","/"&amp;男子!$Q$5))&amp;(IF(男子!R33="","","/"&amp;男子!$R$5))</f>
        <v/>
      </c>
      <c r="J41" s="171"/>
      <c r="K41" s="172"/>
      <c r="L41" s="157" t="str">
        <f>IF($B41="","",IF(COUNTIF('4x100R'!$D$6:$D$45,申込書!$B41)=0,"","〇"))</f>
        <v/>
      </c>
      <c r="M41" s="158"/>
      <c r="N41" s="64">
        <f t="shared" si="1"/>
        <v>28</v>
      </c>
      <c r="O41" s="75" t="str">
        <f>IF(選手登録!N43="","",選手登録!N43)</f>
        <v/>
      </c>
      <c r="P41" s="221" t="str">
        <f>IF(選手登録!O43="","",選手登録!O43)</f>
        <v/>
      </c>
      <c r="Q41" s="227" t="str">
        <f>IF(選手登録!M43="","",選手登録!M43)</f>
        <v/>
      </c>
      <c r="R41" s="222" t="str">
        <f>IF(選手登録!N43="","",選手登録!N43)</f>
        <v/>
      </c>
      <c r="S41" s="221" t="str">
        <f>IF(選手登録!P43="","",選手登録!P43)</f>
        <v/>
      </c>
      <c r="T41" s="222" t="str">
        <f>IF(選手登録!P43="","",選手登録!P43)</f>
        <v/>
      </c>
      <c r="U41" s="71" t="str">
        <f>IF(選手登録!Q43="","",選手登録!Q43)</f>
        <v/>
      </c>
      <c r="V41" s="161" t="str">
        <f>IF(選手登録!M43="","",選手登録!M43)</f>
        <v/>
      </c>
      <c r="W41" s="162"/>
      <c r="X41" s="71" t="str">
        <f>(IF(女子!G33="","","/"&amp;女子!$G$5))&amp;(IF(女子!H33="","","/"&amp;女子!$H$5))&amp;(IF(女子!I33="","","/"&amp;女子!$I$5))&amp;(IF(女子!J33="","","/"&amp;女子!$J$5))&amp;(IF(女子!K33="","","/"&amp;女子!$K$5))&amp;(IF(女子!L33="","","/"&amp;女子!$L$5))&amp;(IF(女子!M33="","","/"&amp;女子!$M$5))&amp;(IF(女子!N33="","","/"&amp;女子!$N$5))&amp;(IF(女子!O33="","","/"&amp;女子!$O$5))&amp;(IF(女子!P33="","","/"&amp;女子!$P$5))</f>
        <v/>
      </c>
      <c r="Y41" s="81" t="str">
        <f>IF($O41="","",IF(COUNTIF('4x100R'!$K$6:$K$45,申込書!$O41)=0,"","〇"))</f>
        <v/>
      </c>
    </row>
    <row r="42" spans="1:25">
      <c r="A42" s="64">
        <f t="shared" si="0"/>
        <v>29</v>
      </c>
      <c r="B42" s="65" t="str">
        <f>IF(選手登録!E44="","",選手登録!E44)</f>
        <v/>
      </c>
      <c r="C42" s="66" t="str">
        <f>IF(選手登録!F44="","",選手登録!F44)</f>
        <v/>
      </c>
      <c r="D42" s="196" t="str">
        <f>IF(選手登録!G44="","",選手登録!G44)</f>
        <v/>
      </c>
      <c r="E42" s="197"/>
      <c r="F42" s="83" t="str">
        <f>IF(選手登録!H44="","",選手登録!H44)</f>
        <v/>
      </c>
      <c r="G42" s="193" t="str">
        <f>IF(選手登録!D44="","",選手登録!D44)</f>
        <v/>
      </c>
      <c r="H42" s="194"/>
      <c r="I42" s="170" t="str">
        <f>(IF(男子!G34="","","/"&amp;男子!$G$5))&amp;(IF(男子!H34="","","/"&amp;男子!$H$5))&amp;(IF(男子!I34="","","/"&amp;男子!$I$5))&amp;(IF(男子!J34="","","/"&amp;男子!$J$5))&amp;(IF(男子!K34="","","/"&amp;男子!$K$5))&amp;(IF(男子!L34="","","/"&amp;男子!$L$5))&amp;(IF(男子!M34="","","/"&amp;男子!$M$5))&amp;(IF(男子!N34="","","/"&amp;男子!$N$5))&amp;(IF(男子!O34="","","/"&amp;男子!$O$5))&amp;(IF(男子!P34="","","/"&amp;男子!$P$5))&amp;(IF(男子!Q34="","","/"&amp;男子!$Q$5))&amp;(IF(男子!R34="","","/"&amp;男子!$R$5))</f>
        <v/>
      </c>
      <c r="J42" s="171"/>
      <c r="K42" s="172"/>
      <c r="L42" s="157" t="str">
        <f>IF($B42="","",IF(COUNTIF('4x100R'!$D$6:$D$45,申込書!$B42)=0,"","〇"))</f>
        <v/>
      </c>
      <c r="M42" s="158"/>
      <c r="N42" s="64">
        <f t="shared" si="1"/>
        <v>29</v>
      </c>
      <c r="O42" s="75" t="str">
        <f>IF(選手登録!N44="","",選手登録!N44)</f>
        <v/>
      </c>
      <c r="P42" s="221" t="str">
        <f>IF(選手登録!O44="","",選手登録!O44)</f>
        <v/>
      </c>
      <c r="Q42" s="227" t="str">
        <f>IF(選手登録!M44="","",選手登録!M44)</f>
        <v/>
      </c>
      <c r="R42" s="222" t="str">
        <f>IF(選手登録!N44="","",選手登録!N44)</f>
        <v/>
      </c>
      <c r="S42" s="221" t="str">
        <f>IF(選手登録!P44="","",選手登録!P44)</f>
        <v/>
      </c>
      <c r="T42" s="222" t="str">
        <f>IF(選手登録!P44="","",選手登録!P44)</f>
        <v/>
      </c>
      <c r="U42" s="71" t="str">
        <f>IF(選手登録!Q44="","",選手登録!Q44)</f>
        <v/>
      </c>
      <c r="V42" s="161" t="str">
        <f>IF(選手登録!M44="","",選手登録!M44)</f>
        <v/>
      </c>
      <c r="W42" s="162"/>
      <c r="X42" s="71" t="str">
        <f>(IF(女子!G34="","","/"&amp;女子!$G$5))&amp;(IF(女子!H34="","","/"&amp;女子!$H$5))&amp;(IF(女子!I34="","","/"&amp;女子!$I$5))&amp;(IF(女子!J34="","","/"&amp;女子!$J$5))&amp;(IF(女子!K34="","","/"&amp;女子!$K$5))&amp;(IF(女子!L34="","","/"&amp;女子!$L$5))&amp;(IF(女子!M34="","","/"&amp;女子!$M$5))&amp;(IF(女子!N34="","","/"&amp;女子!$N$5))&amp;(IF(女子!O34="","","/"&amp;女子!$O$5))&amp;(IF(女子!P34="","","/"&amp;女子!$P$5))</f>
        <v/>
      </c>
      <c r="Y42" s="81" t="str">
        <f>IF($O42="","",IF(COUNTIF('4x100R'!$K$6:$K$45,申込書!$O42)=0,"","〇"))</f>
        <v/>
      </c>
    </row>
    <row r="43" spans="1:25" ht="14.25" thickBot="1">
      <c r="A43" s="64">
        <f t="shared" si="0"/>
        <v>30</v>
      </c>
      <c r="B43" s="95" t="str">
        <f>IF(選手登録!E45="","",選手登録!E45)</f>
        <v/>
      </c>
      <c r="C43" s="96" t="str">
        <f>IF(選手登録!F45="","",選手登録!F45)</f>
        <v/>
      </c>
      <c r="D43" s="198" t="str">
        <f>IF(選手登録!G45="","",選手登録!G45)</f>
        <v/>
      </c>
      <c r="E43" s="199"/>
      <c r="F43" s="97" t="str">
        <f>IF(選手登録!H45="","",選手登録!H45)</f>
        <v/>
      </c>
      <c r="G43" s="200" t="str">
        <f>IF(選手登録!D45="","",選手登録!D45)</f>
        <v/>
      </c>
      <c r="H43" s="201"/>
      <c r="I43" s="202" t="str">
        <f>(IF(男子!G35="","","/"&amp;男子!$G$5))&amp;(IF(男子!H35="","","/"&amp;男子!$H$5))&amp;(IF(男子!I35="","","/"&amp;男子!$I$5))&amp;(IF(男子!J35="","","/"&amp;男子!$J$5))&amp;(IF(男子!K35="","","/"&amp;男子!$K$5))&amp;(IF(男子!L35="","","/"&amp;男子!$L$5))&amp;(IF(男子!M35="","","/"&amp;男子!$M$5))&amp;(IF(男子!N35="","","/"&amp;男子!$N$5))&amp;(IF(男子!O35="","","/"&amp;男子!$O$5))&amp;(IF(男子!P35="","","/"&amp;男子!$P$5))&amp;(IF(男子!Q35="","","/"&amp;男子!$Q$5))&amp;(IF(男子!R35="","","/"&amp;男子!$R$5))</f>
        <v/>
      </c>
      <c r="J43" s="203"/>
      <c r="K43" s="204"/>
      <c r="L43" s="205" t="str">
        <f>IF($B43="","",IF(COUNTIF('4x100R'!$D$6:$D$45,申込書!$B43)=0,"","〇"))</f>
        <v/>
      </c>
      <c r="M43" s="206"/>
      <c r="N43" s="64">
        <f t="shared" si="1"/>
        <v>30</v>
      </c>
      <c r="O43" s="98" t="str">
        <f>IF(選手登録!N45="","",選手登録!N45)</f>
        <v/>
      </c>
      <c r="P43" s="223" t="str">
        <f>IF(選手登録!O45="","",選手登録!O45)</f>
        <v/>
      </c>
      <c r="Q43" s="236" t="str">
        <f>IF(選手登録!M45="","",選手登録!M45)</f>
        <v/>
      </c>
      <c r="R43" s="224" t="str">
        <f>IF(選手登録!N45="","",選手登録!N45)</f>
        <v/>
      </c>
      <c r="S43" s="223" t="str">
        <f>IF(選手登録!P45="","",選手登録!P45)</f>
        <v/>
      </c>
      <c r="T43" s="224" t="str">
        <f>IF(選手登録!P45="","",選手登録!P45)</f>
        <v/>
      </c>
      <c r="U43" s="99" t="str">
        <f>IF(選手登録!Q45="","",選手登録!Q45)</f>
        <v/>
      </c>
      <c r="V43" s="163" t="str">
        <f>IF(選手登録!M45="","",選手登録!M45)</f>
        <v/>
      </c>
      <c r="W43" s="164"/>
      <c r="X43" s="99" t="str">
        <f>(IF(女子!G35="","","/"&amp;女子!$G$5))&amp;(IF(女子!H35="","","/"&amp;女子!$H$5))&amp;(IF(女子!I35="","","/"&amp;女子!$I$5))&amp;(IF(女子!J35="","","/"&amp;女子!$J$5))&amp;(IF(女子!K35="","","/"&amp;女子!$K$5))&amp;(IF(女子!L35="","","/"&amp;女子!$L$5))&amp;(IF(女子!M35="","","/"&amp;女子!$M$5))&amp;(IF(女子!N35="","","/"&amp;女子!$N$5))&amp;(IF(女子!O35="","","/"&amp;女子!$O$5))&amp;(IF(女子!P35="","","/"&amp;女子!$P$5))</f>
        <v/>
      </c>
      <c r="Y43" s="100" t="str">
        <f>IF($O43="","",IF(COUNTIF('4x100R'!$K$6:$K$45,申込書!$O43)=0,"","〇"))</f>
        <v/>
      </c>
    </row>
    <row r="44" spans="1:25">
      <c r="A44" s="64">
        <f t="shared" si="0"/>
        <v>31</v>
      </c>
      <c r="B44" s="72" t="str">
        <f>IF(選手登録!E46="","",選手登録!E46)</f>
        <v/>
      </c>
      <c r="C44" s="101" t="str">
        <f>IF(選手登録!F46="","",選手登録!F46)</f>
        <v/>
      </c>
      <c r="D44" s="207" t="str">
        <f>IF(選手登録!G46="","",選手登録!G46)</f>
        <v/>
      </c>
      <c r="E44" s="208"/>
      <c r="F44" s="73" t="str">
        <f>IF(選手登録!H46="","",選手登録!H46)</f>
        <v/>
      </c>
      <c r="G44" s="165" t="str">
        <f>IF(選手登録!D46="","",選手登録!D46)</f>
        <v/>
      </c>
      <c r="H44" s="209"/>
      <c r="I44" s="210" t="str">
        <f>(IF(男子!G36="","","/"&amp;男子!$G$5))&amp;(IF(男子!H36="","","/"&amp;男子!$H$5))&amp;(IF(男子!I36="","","/"&amp;男子!$I$5))&amp;(IF(男子!J36="","","/"&amp;男子!$J$5))&amp;(IF(男子!K36="","","/"&amp;男子!$K$5))&amp;(IF(男子!L36="","","/"&amp;男子!$L$5))&amp;(IF(男子!M36="","","/"&amp;男子!$M$5))&amp;(IF(男子!N36="","","/"&amp;男子!$N$5))&amp;(IF(男子!O36="","","/"&amp;男子!$O$5))&amp;(IF(男子!P36="","","/"&amp;男子!$P$5))&amp;(IF(男子!Q36="","","/"&amp;男子!$Q$5))&amp;(IF(男子!R36="","","/"&amp;男子!$R$5))</f>
        <v/>
      </c>
      <c r="J44" s="211"/>
      <c r="K44" s="211"/>
      <c r="L44" s="212" t="str">
        <f>IF($B44="","",IF(COUNTIF('4x100R'!$D$6:$D$45,申込書!$B44)=0,"","〇"))</f>
        <v/>
      </c>
      <c r="M44" s="213"/>
      <c r="N44" s="64">
        <f t="shared" si="1"/>
        <v>31</v>
      </c>
      <c r="O44" s="72" t="str">
        <f>IF(選手登録!N46="","",選手登録!N46)</f>
        <v/>
      </c>
      <c r="P44" s="207" t="str">
        <f>IF(選手登録!O46="","",選手登録!O46)</f>
        <v/>
      </c>
      <c r="Q44" s="207" t="str">
        <f>IF(選手登録!M46="","",選手登録!M46)</f>
        <v/>
      </c>
      <c r="R44" s="225" t="str">
        <f>IF(選手登録!N46="","",選手登録!N46)</f>
        <v/>
      </c>
      <c r="S44" s="207" t="str">
        <f>IF(選手登録!P46="","",選手登録!P46)</f>
        <v/>
      </c>
      <c r="T44" s="225" t="str">
        <f>IF(選手登録!P46="","",選手登録!P46)</f>
        <v/>
      </c>
      <c r="U44" s="73" t="str">
        <f>IF(選手登録!Q46="","",選手登録!Q46)</f>
        <v/>
      </c>
      <c r="V44" s="165" t="str">
        <f>IF(選手登録!M46="","",選手登録!M46)</f>
        <v/>
      </c>
      <c r="W44" s="165"/>
      <c r="X44" s="73" t="str">
        <f>(IF(女子!G36="","","/"&amp;女子!$G$5))&amp;(IF(女子!H36="","","/"&amp;女子!$H$5))&amp;(IF(女子!I36="","","/"&amp;女子!$I$5))&amp;(IF(女子!J36="","","/"&amp;女子!$J$5))&amp;(IF(女子!K36="","","/"&amp;女子!$K$5))&amp;(IF(女子!L36="","","/"&amp;女子!$L$5))&amp;(IF(女子!M36="","","/"&amp;女子!$M$5))&amp;(IF(女子!N36="","","/"&amp;女子!$N$5))&amp;(IF(女子!O36="","","/"&amp;女子!$O$5))&amp;(IF(女子!P36="","","/"&amp;女子!$P$5))</f>
        <v/>
      </c>
      <c r="Y44" s="74" t="str">
        <f>IF($O44="","",IF(COUNTIF('4x100R'!$K$6:$K$45,申込書!$O44)=0,"","〇"))</f>
        <v/>
      </c>
    </row>
    <row r="45" spans="1:25">
      <c r="A45" s="64">
        <f t="shared" si="0"/>
        <v>32</v>
      </c>
      <c r="B45" s="75" t="str">
        <f>IF(選手登録!E47="","",選手登録!E47)</f>
        <v/>
      </c>
      <c r="C45" s="102" t="str">
        <f>IF(選手登録!F47="","",選手登録!F47)</f>
        <v/>
      </c>
      <c r="D45" s="151" t="str">
        <f>IF(選手登録!G47="","",選手登録!G47)</f>
        <v/>
      </c>
      <c r="E45" s="152"/>
      <c r="F45" s="71" t="str">
        <f>IF(選手登録!H47="","",選手登録!H47)</f>
        <v/>
      </c>
      <c r="G45" s="153" t="str">
        <f>IF(選手登録!D47="","",選手登録!D47)</f>
        <v/>
      </c>
      <c r="H45" s="154"/>
      <c r="I45" s="155" t="str">
        <f>(IF(男子!G37="","","/"&amp;男子!$G$5))&amp;(IF(男子!H37="","","/"&amp;男子!$H$5))&amp;(IF(男子!I37="","","/"&amp;男子!$I$5))&amp;(IF(男子!J37="","","/"&amp;男子!$J$5))&amp;(IF(男子!K37="","","/"&amp;男子!$K$5))&amp;(IF(男子!L37="","","/"&amp;男子!$L$5))&amp;(IF(男子!M37="","","/"&amp;男子!$M$5))&amp;(IF(男子!N37="","","/"&amp;男子!$N$5))&amp;(IF(男子!O37="","","/"&amp;男子!$O$5))&amp;(IF(男子!P37="","","/"&amp;男子!$P$5))&amp;(IF(男子!Q37="","","/"&amp;男子!$Q$5))&amp;(IF(男子!R37="","","/"&amp;男子!$R$5))</f>
        <v/>
      </c>
      <c r="J45" s="156"/>
      <c r="K45" s="156"/>
      <c r="L45" s="157" t="str">
        <f>IF($B45="","",IF(COUNTIF('4x100R'!$D$6:$D$45,申込書!$B45)=0,"","〇"))</f>
        <v/>
      </c>
      <c r="M45" s="158"/>
      <c r="N45" s="64">
        <f t="shared" si="1"/>
        <v>32</v>
      </c>
      <c r="O45" s="75" t="str">
        <f>IF(選手登録!N47="","",選手登録!N47)</f>
        <v/>
      </c>
      <c r="P45" s="151" t="str">
        <f>IF(選手登録!O47="","",選手登録!O47)</f>
        <v/>
      </c>
      <c r="Q45" s="151" t="str">
        <f>IF(選手登録!M47="","",選手登録!M47)</f>
        <v/>
      </c>
      <c r="R45" s="159" t="str">
        <f>IF(選手登録!N47="","",選手登録!N47)</f>
        <v/>
      </c>
      <c r="S45" s="151" t="str">
        <f>IF(選手登録!P47="","",選手登録!P47)</f>
        <v/>
      </c>
      <c r="T45" s="159" t="str">
        <f>IF(選手登録!P47="","",選手登録!P47)</f>
        <v/>
      </c>
      <c r="U45" s="71" t="str">
        <f>IF(選手登録!Q47="","",選手登録!Q47)</f>
        <v/>
      </c>
      <c r="V45" s="153" t="str">
        <f>IF(選手登録!M47="","",選手登録!M47)</f>
        <v/>
      </c>
      <c r="W45" s="153"/>
      <c r="X45" s="71" t="str">
        <f>(IF(女子!G37="","","/"&amp;女子!$G$5))&amp;(IF(女子!H37="","","/"&amp;女子!$H$5))&amp;(IF(女子!I37="","","/"&amp;女子!$I$5))&amp;(IF(女子!J37="","","/"&amp;女子!$J$5))&amp;(IF(女子!K37="","","/"&amp;女子!$K$5))&amp;(IF(女子!L37="","","/"&amp;女子!$L$5))&amp;(IF(女子!M37="","","/"&amp;女子!$M$5))&amp;(IF(女子!N37="","","/"&amp;女子!$N$5))&amp;(IF(女子!O37="","","/"&amp;女子!$O$5))&amp;(IF(女子!P37="","","/"&amp;女子!$P$5))</f>
        <v/>
      </c>
      <c r="Y45" s="86" t="str">
        <f>IF($O45="","",IF(COUNTIF('4x100R'!$K$6:$K$45,申込書!$O45)=0,"","〇"))</f>
        <v/>
      </c>
    </row>
    <row r="46" spans="1:25">
      <c r="A46" s="64">
        <f t="shared" si="0"/>
        <v>33</v>
      </c>
      <c r="B46" s="75" t="str">
        <f>IF(選手登録!E48="","",選手登録!E48)</f>
        <v/>
      </c>
      <c r="C46" s="102" t="str">
        <f>IF(選手登録!F48="","",選手登録!F48)</f>
        <v/>
      </c>
      <c r="D46" s="151" t="str">
        <f>IF(選手登録!G48="","",選手登録!G48)</f>
        <v/>
      </c>
      <c r="E46" s="152"/>
      <c r="F46" s="71" t="str">
        <f>IF(選手登録!H48="","",選手登録!H48)</f>
        <v/>
      </c>
      <c r="G46" s="153" t="str">
        <f>IF(選手登録!D48="","",選手登録!D48)</f>
        <v/>
      </c>
      <c r="H46" s="154"/>
      <c r="I46" s="155" t="str">
        <f>(IF(男子!G38="","","/"&amp;男子!$G$5))&amp;(IF(男子!H38="","","/"&amp;男子!$H$5))&amp;(IF(男子!I38="","","/"&amp;男子!$I$5))&amp;(IF(男子!J38="","","/"&amp;男子!$J$5))&amp;(IF(男子!K38="","","/"&amp;男子!$K$5))&amp;(IF(男子!L38="","","/"&amp;男子!$L$5))&amp;(IF(男子!M38="","","/"&amp;男子!$M$5))&amp;(IF(男子!N38="","","/"&amp;男子!$N$5))&amp;(IF(男子!O38="","","/"&amp;男子!$O$5))&amp;(IF(男子!P38="","","/"&amp;男子!$P$5))&amp;(IF(男子!Q38="","","/"&amp;男子!$Q$5))&amp;(IF(男子!R38="","","/"&amp;男子!$R$5))</f>
        <v/>
      </c>
      <c r="J46" s="156"/>
      <c r="K46" s="156"/>
      <c r="L46" s="157" t="str">
        <f>IF($B46="","",IF(COUNTIF('4x100R'!$D$6:$D$45,申込書!$B46)=0,"","〇"))</f>
        <v/>
      </c>
      <c r="M46" s="158"/>
      <c r="N46" s="64">
        <f t="shared" si="1"/>
        <v>33</v>
      </c>
      <c r="O46" s="75" t="str">
        <f>IF(選手登録!N48="","",選手登録!N48)</f>
        <v/>
      </c>
      <c r="P46" s="151" t="str">
        <f>IF(選手登録!O48="","",選手登録!O48)</f>
        <v/>
      </c>
      <c r="Q46" s="151" t="str">
        <f>IF(選手登録!M48="","",選手登録!M48)</f>
        <v/>
      </c>
      <c r="R46" s="159" t="str">
        <f>IF(選手登録!N48="","",選手登録!N48)</f>
        <v/>
      </c>
      <c r="S46" s="151" t="str">
        <f>IF(選手登録!P48="","",選手登録!P48)</f>
        <v/>
      </c>
      <c r="T46" s="159" t="str">
        <f>IF(選手登録!P48="","",選手登録!P48)</f>
        <v/>
      </c>
      <c r="U46" s="71" t="str">
        <f>IF(選手登録!Q48="","",選手登録!Q48)</f>
        <v/>
      </c>
      <c r="V46" s="153" t="str">
        <f>IF(選手登録!M48="","",選手登録!M48)</f>
        <v/>
      </c>
      <c r="W46" s="153"/>
      <c r="X46" s="71" t="str">
        <f>(IF(女子!G38="","","/"&amp;女子!$G$5))&amp;(IF(女子!H38="","","/"&amp;女子!$H$5))&amp;(IF(女子!I38="","","/"&amp;女子!$I$5))&amp;(IF(女子!J38="","","/"&amp;女子!$J$5))&amp;(IF(女子!K38="","","/"&amp;女子!$K$5))&amp;(IF(女子!L38="","","/"&amp;女子!$L$5))&amp;(IF(女子!M38="","","/"&amp;女子!$M$5))&amp;(IF(女子!N38="","","/"&amp;女子!$N$5))&amp;(IF(女子!O38="","","/"&amp;女子!$O$5))&amp;(IF(女子!P38="","","/"&amp;女子!$P$5))</f>
        <v/>
      </c>
      <c r="Y46" s="86" t="str">
        <f>IF($O46="","",IF(COUNTIF('4x100R'!$K$6:$K$45,申込書!$O46)=0,"","〇"))</f>
        <v/>
      </c>
    </row>
    <row r="47" spans="1:25">
      <c r="A47" s="64">
        <f t="shared" si="0"/>
        <v>34</v>
      </c>
      <c r="B47" s="75" t="str">
        <f>IF(選手登録!E49="","",選手登録!E49)</f>
        <v/>
      </c>
      <c r="C47" s="102" t="str">
        <f>IF(選手登録!F49="","",選手登録!F49)</f>
        <v/>
      </c>
      <c r="D47" s="151" t="str">
        <f>IF(選手登録!G49="","",選手登録!G49)</f>
        <v/>
      </c>
      <c r="E47" s="152"/>
      <c r="F47" s="71" t="str">
        <f>IF(選手登録!H49="","",選手登録!H49)</f>
        <v/>
      </c>
      <c r="G47" s="153" t="str">
        <f>IF(選手登録!D49="","",選手登録!D49)</f>
        <v/>
      </c>
      <c r="H47" s="154"/>
      <c r="I47" s="155" t="str">
        <f>(IF(男子!G39="","","/"&amp;男子!$G$5))&amp;(IF(男子!H39="","","/"&amp;男子!$H$5))&amp;(IF(男子!I39="","","/"&amp;男子!$I$5))&amp;(IF(男子!J39="","","/"&amp;男子!$J$5))&amp;(IF(男子!K39="","","/"&amp;男子!$K$5))&amp;(IF(男子!L39="","","/"&amp;男子!$L$5))&amp;(IF(男子!M39="","","/"&amp;男子!$M$5))&amp;(IF(男子!N39="","","/"&amp;男子!$N$5))&amp;(IF(男子!O39="","","/"&amp;男子!$O$5))&amp;(IF(男子!P39="","","/"&amp;男子!$P$5))&amp;(IF(男子!Q39="","","/"&amp;男子!$Q$5))&amp;(IF(男子!R39="","","/"&amp;男子!$R$5))</f>
        <v/>
      </c>
      <c r="J47" s="156"/>
      <c r="K47" s="156"/>
      <c r="L47" s="157" t="str">
        <f>IF($B47="","",IF(COUNTIF('4x100R'!$D$6:$D$45,申込書!$B47)=0,"","〇"))</f>
        <v/>
      </c>
      <c r="M47" s="158"/>
      <c r="N47" s="64">
        <f t="shared" si="1"/>
        <v>34</v>
      </c>
      <c r="O47" s="75" t="str">
        <f>IF(選手登録!N49="","",選手登録!N49)</f>
        <v/>
      </c>
      <c r="P47" s="151" t="str">
        <f>IF(選手登録!O49="","",選手登録!O49)</f>
        <v/>
      </c>
      <c r="Q47" s="151" t="str">
        <f>IF(選手登録!M49="","",選手登録!M49)</f>
        <v/>
      </c>
      <c r="R47" s="159" t="str">
        <f>IF(選手登録!N49="","",選手登録!N49)</f>
        <v/>
      </c>
      <c r="S47" s="151" t="str">
        <f>IF(選手登録!P49="","",選手登録!P49)</f>
        <v/>
      </c>
      <c r="T47" s="159" t="str">
        <f>IF(選手登録!P49="","",選手登録!P49)</f>
        <v/>
      </c>
      <c r="U47" s="71" t="str">
        <f>IF(選手登録!Q49="","",選手登録!Q49)</f>
        <v/>
      </c>
      <c r="V47" s="153" t="str">
        <f>IF(選手登録!M49="","",選手登録!M49)</f>
        <v/>
      </c>
      <c r="W47" s="153"/>
      <c r="X47" s="71" t="str">
        <f>(IF(女子!G39="","","/"&amp;女子!$G$5))&amp;(IF(女子!H39="","","/"&amp;女子!$H$5))&amp;(IF(女子!I39="","","/"&amp;女子!$I$5))&amp;(IF(女子!J39="","","/"&amp;女子!$J$5))&amp;(IF(女子!K39="","","/"&amp;女子!$K$5))&amp;(IF(女子!L39="","","/"&amp;女子!$L$5))&amp;(IF(女子!M39="","","/"&amp;女子!$M$5))&amp;(IF(女子!N39="","","/"&amp;女子!$N$5))&amp;(IF(女子!O39="","","/"&amp;女子!$O$5))&amp;(IF(女子!P39="","","/"&amp;女子!$P$5))</f>
        <v/>
      </c>
      <c r="Y47" s="86" t="str">
        <f>IF($O47="","",IF(COUNTIF('4x100R'!$K$6:$K$45,申込書!$O47)=0,"","〇"))</f>
        <v/>
      </c>
    </row>
    <row r="48" spans="1:25">
      <c r="A48" s="64">
        <f t="shared" si="0"/>
        <v>35</v>
      </c>
      <c r="B48" s="75" t="str">
        <f>IF(選手登録!E50="","",選手登録!E50)</f>
        <v/>
      </c>
      <c r="C48" s="102" t="str">
        <f>IF(選手登録!F50="","",選手登録!F50)</f>
        <v/>
      </c>
      <c r="D48" s="151" t="str">
        <f>IF(選手登録!G50="","",選手登録!G50)</f>
        <v/>
      </c>
      <c r="E48" s="152"/>
      <c r="F48" s="71" t="str">
        <f>IF(選手登録!H50="","",選手登録!H50)</f>
        <v/>
      </c>
      <c r="G48" s="153" t="str">
        <f>IF(選手登録!D50="","",選手登録!D50)</f>
        <v/>
      </c>
      <c r="H48" s="154"/>
      <c r="I48" s="155" t="str">
        <f>(IF(男子!G40="","","/"&amp;男子!$G$5))&amp;(IF(男子!H40="","","/"&amp;男子!$H$5))&amp;(IF(男子!I40="","","/"&amp;男子!$I$5))&amp;(IF(男子!J40="","","/"&amp;男子!$J$5))&amp;(IF(男子!K40="","","/"&amp;男子!$K$5))&amp;(IF(男子!L40="","","/"&amp;男子!$L$5))&amp;(IF(男子!M40="","","/"&amp;男子!$M$5))&amp;(IF(男子!N40="","","/"&amp;男子!$N$5))&amp;(IF(男子!O40="","","/"&amp;男子!$O$5))&amp;(IF(男子!P40="","","/"&amp;男子!$P$5))&amp;(IF(男子!Q40="","","/"&amp;男子!$Q$5))&amp;(IF(男子!R40="","","/"&amp;男子!$R$5))</f>
        <v/>
      </c>
      <c r="J48" s="156"/>
      <c r="K48" s="156"/>
      <c r="L48" s="157" t="str">
        <f>IF($B48="","",IF(COUNTIF('4x100R'!$D$6:$D$45,申込書!$B48)=0,"","〇"))</f>
        <v/>
      </c>
      <c r="M48" s="158"/>
      <c r="N48" s="64">
        <f t="shared" si="1"/>
        <v>35</v>
      </c>
      <c r="O48" s="75" t="str">
        <f>IF(選手登録!N50="","",選手登録!N50)</f>
        <v/>
      </c>
      <c r="P48" s="151" t="str">
        <f>IF(選手登録!O50="","",選手登録!O50)</f>
        <v/>
      </c>
      <c r="Q48" s="151" t="str">
        <f>IF(選手登録!M50="","",選手登録!M50)</f>
        <v/>
      </c>
      <c r="R48" s="159" t="str">
        <f>IF(選手登録!N50="","",選手登録!N50)</f>
        <v/>
      </c>
      <c r="S48" s="151" t="str">
        <f>IF(選手登録!P50="","",選手登録!P50)</f>
        <v/>
      </c>
      <c r="T48" s="159" t="str">
        <f>IF(選手登録!P50="","",選手登録!P50)</f>
        <v/>
      </c>
      <c r="U48" s="71" t="str">
        <f>IF(選手登録!Q50="","",選手登録!Q50)</f>
        <v/>
      </c>
      <c r="V48" s="153" t="str">
        <f>IF(選手登録!M50="","",選手登録!M50)</f>
        <v/>
      </c>
      <c r="W48" s="153"/>
      <c r="X48" s="71" t="str">
        <f>(IF(女子!G40="","","/"&amp;女子!$G$5))&amp;(IF(女子!H40="","","/"&amp;女子!$H$5))&amp;(IF(女子!I40="","","/"&amp;女子!$I$5))&amp;(IF(女子!J40="","","/"&amp;女子!$J$5))&amp;(IF(女子!K40="","","/"&amp;女子!$K$5))&amp;(IF(女子!L40="","","/"&amp;女子!$L$5))&amp;(IF(女子!M40="","","/"&amp;女子!$M$5))&amp;(IF(女子!N40="","","/"&amp;女子!$N$5))&amp;(IF(女子!O40="","","/"&amp;女子!$O$5))&amp;(IF(女子!P40="","","/"&amp;女子!$P$5))</f>
        <v/>
      </c>
      <c r="Y48" s="86" t="str">
        <f>IF($O48="","",IF(COUNTIF('4x100R'!$K$6:$K$45,申込書!$O48)=0,"","〇"))</f>
        <v/>
      </c>
    </row>
    <row r="49" spans="1:25">
      <c r="A49" s="64">
        <f t="shared" si="0"/>
        <v>36</v>
      </c>
      <c r="B49" s="75" t="str">
        <f>IF(選手登録!E51="","",選手登録!E51)</f>
        <v/>
      </c>
      <c r="C49" s="102" t="str">
        <f>IF(選手登録!F51="","",選手登録!F51)</f>
        <v/>
      </c>
      <c r="D49" s="151" t="str">
        <f>IF(選手登録!G51="","",選手登録!G51)</f>
        <v/>
      </c>
      <c r="E49" s="152"/>
      <c r="F49" s="71" t="str">
        <f>IF(選手登録!H51="","",選手登録!H51)</f>
        <v/>
      </c>
      <c r="G49" s="153" t="str">
        <f>IF(選手登録!D51="","",選手登録!D51)</f>
        <v/>
      </c>
      <c r="H49" s="154"/>
      <c r="I49" s="155" t="str">
        <f>(IF(男子!G41="","","/"&amp;男子!$G$5))&amp;(IF(男子!H41="","","/"&amp;男子!$H$5))&amp;(IF(男子!I41="","","/"&amp;男子!$I$5))&amp;(IF(男子!J41="","","/"&amp;男子!$J$5))&amp;(IF(男子!K41="","","/"&amp;男子!$K$5))&amp;(IF(男子!L41="","","/"&amp;男子!$L$5))&amp;(IF(男子!M41="","","/"&amp;男子!$M$5))&amp;(IF(男子!N41="","","/"&amp;男子!$N$5))&amp;(IF(男子!O41="","","/"&amp;男子!$O$5))&amp;(IF(男子!P41="","","/"&amp;男子!$P$5))&amp;(IF(男子!Q41="","","/"&amp;男子!$Q$5))&amp;(IF(男子!R41="","","/"&amp;男子!$R$5))</f>
        <v/>
      </c>
      <c r="J49" s="156"/>
      <c r="K49" s="156"/>
      <c r="L49" s="157" t="str">
        <f>IF($B49="","",IF(COUNTIF('4x100R'!$D$6:$D$45,申込書!$B49)=0,"","〇"))</f>
        <v/>
      </c>
      <c r="M49" s="158"/>
      <c r="N49" s="64">
        <f t="shared" si="1"/>
        <v>36</v>
      </c>
      <c r="O49" s="75" t="str">
        <f>IF(選手登録!N51="","",選手登録!N51)</f>
        <v/>
      </c>
      <c r="P49" s="151" t="str">
        <f>IF(選手登録!O51="","",選手登録!O51)</f>
        <v/>
      </c>
      <c r="Q49" s="151" t="str">
        <f>IF(選手登録!M51="","",選手登録!M51)</f>
        <v/>
      </c>
      <c r="R49" s="159" t="str">
        <f>IF(選手登録!N51="","",選手登録!N51)</f>
        <v/>
      </c>
      <c r="S49" s="151" t="str">
        <f>IF(選手登録!P51="","",選手登録!P51)</f>
        <v/>
      </c>
      <c r="T49" s="159" t="str">
        <f>IF(選手登録!P51="","",選手登録!P51)</f>
        <v/>
      </c>
      <c r="U49" s="71" t="str">
        <f>IF(選手登録!Q51="","",選手登録!Q51)</f>
        <v/>
      </c>
      <c r="V49" s="153" t="str">
        <f>IF(選手登録!M51="","",選手登録!M51)</f>
        <v/>
      </c>
      <c r="W49" s="153"/>
      <c r="X49" s="71" t="str">
        <f>(IF(女子!G41="","","/"&amp;女子!$G$5))&amp;(IF(女子!H41="","","/"&amp;女子!$H$5))&amp;(IF(女子!I41="","","/"&amp;女子!$I$5))&amp;(IF(女子!J41="","","/"&amp;女子!$J$5))&amp;(IF(女子!K41="","","/"&amp;女子!$K$5))&amp;(IF(女子!L41="","","/"&amp;女子!$L$5))&amp;(IF(女子!M41="","","/"&amp;女子!$M$5))&amp;(IF(女子!N41="","","/"&amp;女子!$N$5))&amp;(IF(女子!O41="","","/"&amp;女子!$O$5))&amp;(IF(女子!P41="","","/"&amp;女子!$P$5))</f>
        <v/>
      </c>
      <c r="Y49" s="86" t="str">
        <f>IF($O49="","",IF(COUNTIF('4x100R'!$K$6:$K$45,申込書!$O49)=0,"","〇"))</f>
        <v/>
      </c>
    </row>
    <row r="50" spans="1:25">
      <c r="A50" s="64">
        <f t="shared" si="0"/>
        <v>37</v>
      </c>
      <c r="B50" s="75" t="str">
        <f>IF(選手登録!E52="","",選手登録!E52)</f>
        <v/>
      </c>
      <c r="C50" s="102" t="str">
        <f>IF(選手登録!F52="","",選手登録!F52)</f>
        <v/>
      </c>
      <c r="D50" s="151" t="str">
        <f>IF(選手登録!G52="","",選手登録!G52)</f>
        <v/>
      </c>
      <c r="E50" s="152"/>
      <c r="F50" s="71" t="str">
        <f>IF(選手登録!H52="","",選手登録!H52)</f>
        <v/>
      </c>
      <c r="G50" s="153" t="str">
        <f>IF(選手登録!D52="","",選手登録!D52)</f>
        <v/>
      </c>
      <c r="H50" s="154"/>
      <c r="I50" s="155" t="str">
        <f>(IF(男子!G42="","","/"&amp;男子!$G$5))&amp;(IF(男子!H42="","","/"&amp;男子!$H$5))&amp;(IF(男子!I42="","","/"&amp;男子!$I$5))&amp;(IF(男子!J42="","","/"&amp;男子!$J$5))&amp;(IF(男子!K42="","","/"&amp;男子!$K$5))&amp;(IF(男子!L42="","","/"&amp;男子!$L$5))&amp;(IF(男子!M42="","","/"&amp;男子!$M$5))&amp;(IF(男子!N42="","","/"&amp;男子!$N$5))&amp;(IF(男子!O42="","","/"&amp;男子!$O$5))&amp;(IF(男子!P42="","","/"&amp;男子!$P$5))&amp;(IF(男子!Q42="","","/"&amp;男子!$Q$5))&amp;(IF(男子!R42="","","/"&amp;男子!$R$5))</f>
        <v/>
      </c>
      <c r="J50" s="156"/>
      <c r="K50" s="156"/>
      <c r="L50" s="157" t="str">
        <f>IF($B50="","",IF(COUNTIF('4x100R'!$D$6:$D$45,申込書!$B50)=0,"","〇"))</f>
        <v/>
      </c>
      <c r="M50" s="158"/>
      <c r="N50" s="64">
        <f t="shared" si="1"/>
        <v>37</v>
      </c>
      <c r="O50" s="75" t="str">
        <f>IF(選手登録!N52="","",選手登録!N52)</f>
        <v/>
      </c>
      <c r="P50" s="151" t="str">
        <f>IF(選手登録!O52="","",選手登録!O52)</f>
        <v/>
      </c>
      <c r="Q50" s="151" t="str">
        <f>IF(選手登録!M52="","",選手登録!M52)</f>
        <v/>
      </c>
      <c r="R50" s="159" t="str">
        <f>IF(選手登録!N52="","",選手登録!N52)</f>
        <v/>
      </c>
      <c r="S50" s="151" t="str">
        <f>IF(選手登録!P52="","",選手登録!P52)</f>
        <v/>
      </c>
      <c r="T50" s="159" t="str">
        <f>IF(選手登録!P52="","",選手登録!P52)</f>
        <v/>
      </c>
      <c r="U50" s="71" t="str">
        <f>IF(選手登録!Q52="","",選手登録!Q52)</f>
        <v/>
      </c>
      <c r="V50" s="153" t="str">
        <f>IF(選手登録!M52="","",選手登録!M52)</f>
        <v/>
      </c>
      <c r="W50" s="153"/>
      <c r="X50" s="71" t="str">
        <f>(IF(女子!G42="","","/"&amp;女子!$G$5))&amp;(IF(女子!H42="","","/"&amp;女子!$H$5))&amp;(IF(女子!I42="","","/"&amp;女子!$I$5))&amp;(IF(女子!J42="","","/"&amp;女子!$J$5))&amp;(IF(女子!K42="","","/"&amp;女子!$K$5))&amp;(IF(女子!L42="","","/"&amp;女子!$L$5))&amp;(IF(女子!M42="","","/"&amp;女子!$M$5))&amp;(IF(女子!N42="","","/"&amp;女子!$N$5))&amp;(IF(女子!O42="","","/"&amp;女子!$O$5))&amp;(IF(女子!P42="","","/"&amp;女子!$P$5))</f>
        <v/>
      </c>
      <c r="Y50" s="86" t="str">
        <f>IF($O50="","",IF(COUNTIF('4x100R'!$K$6:$K$45,申込書!$O50)=0,"","〇"))</f>
        <v/>
      </c>
    </row>
    <row r="51" spans="1:25">
      <c r="A51" s="64">
        <f t="shared" si="0"/>
        <v>38</v>
      </c>
      <c r="B51" s="75" t="str">
        <f>IF(選手登録!E53="","",選手登録!E53)</f>
        <v/>
      </c>
      <c r="C51" s="102" t="str">
        <f>IF(選手登録!F53="","",選手登録!F53)</f>
        <v/>
      </c>
      <c r="D51" s="151" t="str">
        <f>IF(選手登録!G53="","",選手登録!G53)</f>
        <v/>
      </c>
      <c r="E51" s="152"/>
      <c r="F51" s="71" t="str">
        <f>IF(選手登録!H53="","",選手登録!H53)</f>
        <v/>
      </c>
      <c r="G51" s="153" t="str">
        <f>IF(選手登録!D53="","",選手登録!D53)</f>
        <v/>
      </c>
      <c r="H51" s="154"/>
      <c r="I51" s="155" t="str">
        <f>(IF(男子!G43="","","/"&amp;男子!$G$5))&amp;(IF(男子!H43="","","/"&amp;男子!$H$5))&amp;(IF(男子!I43="","","/"&amp;男子!$I$5))&amp;(IF(男子!J43="","","/"&amp;男子!$J$5))&amp;(IF(男子!K43="","","/"&amp;男子!$K$5))&amp;(IF(男子!L43="","","/"&amp;男子!$L$5))&amp;(IF(男子!M43="","","/"&amp;男子!$M$5))&amp;(IF(男子!N43="","","/"&amp;男子!$N$5))&amp;(IF(男子!O43="","","/"&amp;男子!$O$5))&amp;(IF(男子!P43="","","/"&amp;男子!$P$5))&amp;(IF(男子!Q43="","","/"&amp;男子!$Q$5))&amp;(IF(男子!R43="","","/"&amp;男子!$R$5))</f>
        <v/>
      </c>
      <c r="J51" s="156"/>
      <c r="K51" s="156"/>
      <c r="L51" s="157" t="str">
        <f>IF($B51="","",IF(COUNTIF('4x100R'!$D$6:$D$45,申込書!$B51)=0,"","〇"))</f>
        <v/>
      </c>
      <c r="M51" s="158"/>
      <c r="N51" s="64">
        <f t="shared" si="1"/>
        <v>38</v>
      </c>
      <c r="O51" s="75" t="str">
        <f>IF(選手登録!N53="","",選手登録!N53)</f>
        <v/>
      </c>
      <c r="P51" s="151" t="str">
        <f>IF(選手登録!O53="","",選手登録!O53)</f>
        <v/>
      </c>
      <c r="Q51" s="151" t="str">
        <f>IF(選手登録!M53="","",選手登録!M53)</f>
        <v/>
      </c>
      <c r="R51" s="159" t="str">
        <f>IF(選手登録!N53="","",選手登録!N53)</f>
        <v/>
      </c>
      <c r="S51" s="151" t="str">
        <f>IF(選手登録!P53="","",選手登録!P53)</f>
        <v/>
      </c>
      <c r="T51" s="159" t="str">
        <f>IF(選手登録!P53="","",選手登録!P53)</f>
        <v/>
      </c>
      <c r="U51" s="71" t="str">
        <f>IF(選手登録!Q53="","",選手登録!Q53)</f>
        <v/>
      </c>
      <c r="V51" s="153" t="str">
        <f>IF(選手登録!M53="","",選手登録!M53)</f>
        <v/>
      </c>
      <c r="W51" s="153"/>
      <c r="X51" s="71" t="str">
        <f>(IF(女子!G43="","","/"&amp;女子!$G$5))&amp;(IF(女子!H43="","","/"&amp;女子!$H$5))&amp;(IF(女子!I43="","","/"&amp;女子!$I$5))&amp;(IF(女子!J43="","","/"&amp;女子!$J$5))&amp;(IF(女子!K43="","","/"&amp;女子!$K$5))&amp;(IF(女子!L43="","","/"&amp;女子!$L$5))&amp;(IF(女子!M43="","","/"&amp;女子!$M$5))&amp;(IF(女子!N43="","","/"&amp;女子!$N$5))&amp;(IF(女子!O43="","","/"&amp;女子!$O$5))&amp;(IF(女子!P43="","","/"&amp;女子!$P$5))</f>
        <v/>
      </c>
      <c r="Y51" s="86" t="str">
        <f>IF($O51="","",IF(COUNTIF('4x100R'!$K$6:$K$45,申込書!$O51)=0,"","〇"))</f>
        <v/>
      </c>
    </row>
    <row r="52" spans="1:25">
      <c r="A52" s="64">
        <f t="shared" si="0"/>
        <v>39</v>
      </c>
      <c r="B52" s="75" t="str">
        <f>IF(選手登録!E54="","",選手登録!E54)</f>
        <v/>
      </c>
      <c r="C52" s="102" t="str">
        <f>IF(選手登録!F54="","",選手登録!F54)</f>
        <v/>
      </c>
      <c r="D52" s="151" t="str">
        <f>IF(選手登録!G54="","",選手登録!G54)</f>
        <v/>
      </c>
      <c r="E52" s="152"/>
      <c r="F52" s="71" t="str">
        <f>IF(選手登録!H54="","",選手登録!H54)</f>
        <v/>
      </c>
      <c r="G52" s="153" t="str">
        <f>IF(選手登録!D54="","",選手登録!D54)</f>
        <v/>
      </c>
      <c r="H52" s="154"/>
      <c r="I52" s="155" t="str">
        <f>(IF(男子!G44="","","/"&amp;男子!$G$5))&amp;(IF(男子!H44="","","/"&amp;男子!$H$5))&amp;(IF(男子!I44="","","/"&amp;男子!$I$5))&amp;(IF(男子!J44="","","/"&amp;男子!$J$5))&amp;(IF(男子!K44="","","/"&amp;男子!$K$5))&amp;(IF(男子!L44="","","/"&amp;男子!$L$5))&amp;(IF(男子!M44="","","/"&amp;男子!$M$5))&amp;(IF(男子!N44="","","/"&amp;男子!$N$5))&amp;(IF(男子!O44="","","/"&amp;男子!$O$5))&amp;(IF(男子!P44="","","/"&amp;男子!$P$5))&amp;(IF(男子!Q44="","","/"&amp;男子!$Q$5))&amp;(IF(男子!R44="","","/"&amp;男子!$R$5))</f>
        <v/>
      </c>
      <c r="J52" s="156"/>
      <c r="K52" s="156"/>
      <c r="L52" s="157" t="str">
        <f>IF($B52="","",IF(COUNTIF('4x100R'!$D$6:$D$45,申込書!$B52)=0,"","〇"))</f>
        <v/>
      </c>
      <c r="M52" s="158"/>
      <c r="N52" s="64">
        <f t="shared" si="1"/>
        <v>39</v>
      </c>
      <c r="O52" s="75" t="str">
        <f>IF(選手登録!N54="","",選手登録!N54)</f>
        <v/>
      </c>
      <c r="P52" s="151" t="str">
        <f>IF(選手登録!O54="","",選手登録!O54)</f>
        <v/>
      </c>
      <c r="Q52" s="151" t="str">
        <f>IF(選手登録!M54="","",選手登録!M54)</f>
        <v/>
      </c>
      <c r="R52" s="159" t="str">
        <f>IF(選手登録!N54="","",選手登録!N54)</f>
        <v/>
      </c>
      <c r="S52" s="151" t="str">
        <f>IF(選手登録!P54="","",選手登録!P54)</f>
        <v/>
      </c>
      <c r="T52" s="159" t="str">
        <f>IF(選手登録!P54="","",選手登録!P54)</f>
        <v/>
      </c>
      <c r="U52" s="71" t="str">
        <f>IF(選手登録!Q54="","",選手登録!Q54)</f>
        <v/>
      </c>
      <c r="V52" s="153" t="str">
        <f>IF(選手登録!M54="","",選手登録!M54)</f>
        <v/>
      </c>
      <c r="W52" s="153"/>
      <c r="X52" s="71" t="str">
        <f>(IF(女子!G44="","","/"&amp;女子!$G$5))&amp;(IF(女子!H44="","","/"&amp;女子!$H$5))&amp;(IF(女子!I44="","","/"&amp;女子!$I$5))&amp;(IF(女子!J44="","","/"&amp;女子!$J$5))&amp;(IF(女子!K44="","","/"&amp;女子!$K$5))&amp;(IF(女子!L44="","","/"&amp;女子!$L$5))&amp;(IF(女子!M44="","","/"&amp;女子!$M$5))&amp;(IF(女子!N44="","","/"&amp;女子!$N$5))&amp;(IF(女子!O44="","","/"&amp;女子!$O$5))&amp;(IF(女子!P44="","","/"&amp;女子!$P$5))</f>
        <v/>
      </c>
      <c r="Y52" s="86" t="str">
        <f>IF($O52="","",IF(COUNTIF('4x100R'!$K$6:$K$45,申込書!$O52)=0,"","〇"))</f>
        <v/>
      </c>
    </row>
    <row r="53" spans="1:25">
      <c r="A53" s="64">
        <f t="shared" si="0"/>
        <v>40</v>
      </c>
      <c r="B53" s="75" t="str">
        <f>IF(選手登録!E55="","",選手登録!E55)</f>
        <v/>
      </c>
      <c r="C53" s="102" t="str">
        <f>IF(選手登録!F55="","",選手登録!F55)</f>
        <v/>
      </c>
      <c r="D53" s="151" t="str">
        <f>IF(選手登録!G55="","",選手登録!G55)</f>
        <v/>
      </c>
      <c r="E53" s="152"/>
      <c r="F53" s="71" t="str">
        <f>IF(選手登録!H55="","",選手登録!H55)</f>
        <v/>
      </c>
      <c r="G53" s="153" t="str">
        <f>IF(選手登録!D55="","",選手登録!D55)</f>
        <v/>
      </c>
      <c r="H53" s="154"/>
      <c r="I53" s="155" t="str">
        <f>(IF(男子!G45="","","/"&amp;男子!$G$5))&amp;(IF(男子!H45="","","/"&amp;男子!$H$5))&amp;(IF(男子!I45="","","/"&amp;男子!$I$5))&amp;(IF(男子!J45="","","/"&amp;男子!$J$5))&amp;(IF(男子!K45="","","/"&amp;男子!$K$5))&amp;(IF(男子!L45="","","/"&amp;男子!$L$5))&amp;(IF(男子!M45="","","/"&amp;男子!$M$5))&amp;(IF(男子!N45="","","/"&amp;男子!$N$5))&amp;(IF(男子!O45="","","/"&amp;男子!$O$5))&amp;(IF(男子!P45="","","/"&amp;男子!$P$5))&amp;(IF(男子!Q45="","","/"&amp;男子!$Q$5))&amp;(IF(男子!R45="","","/"&amp;男子!$R$5))</f>
        <v/>
      </c>
      <c r="J53" s="156"/>
      <c r="K53" s="156"/>
      <c r="L53" s="157" t="str">
        <f>IF($B53="","",IF(COUNTIF('4x100R'!$D$6:$D$45,申込書!$B53)=0,"","〇"))</f>
        <v/>
      </c>
      <c r="M53" s="158"/>
      <c r="N53" s="64">
        <f t="shared" si="1"/>
        <v>40</v>
      </c>
      <c r="O53" s="75" t="str">
        <f>IF(選手登録!N55="","",選手登録!N55)</f>
        <v/>
      </c>
      <c r="P53" s="151" t="str">
        <f>IF(選手登録!O55="","",選手登録!O55)</f>
        <v/>
      </c>
      <c r="Q53" s="151" t="str">
        <f>IF(選手登録!M55="","",選手登録!M55)</f>
        <v/>
      </c>
      <c r="R53" s="159" t="str">
        <f>IF(選手登録!N55="","",選手登録!N55)</f>
        <v/>
      </c>
      <c r="S53" s="151" t="str">
        <f>IF(選手登録!P55="","",選手登録!P55)</f>
        <v/>
      </c>
      <c r="T53" s="159" t="str">
        <f>IF(選手登録!P55="","",選手登録!P55)</f>
        <v/>
      </c>
      <c r="U53" s="71" t="str">
        <f>IF(選手登録!Q55="","",選手登録!Q55)</f>
        <v/>
      </c>
      <c r="V53" s="153" t="str">
        <f>IF(選手登録!M55="","",選手登録!M55)</f>
        <v/>
      </c>
      <c r="W53" s="153"/>
      <c r="X53" s="71" t="str">
        <f>(IF(女子!G45="","","/"&amp;女子!$G$5))&amp;(IF(女子!H45="","","/"&amp;女子!$H$5))&amp;(IF(女子!I45="","","/"&amp;女子!$I$5))&amp;(IF(女子!J45="","","/"&amp;女子!$J$5))&amp;(IF(女子!K45="","","/"&amp;女子!$K$5))&amp;(IF(女子!L45="","","/"&amp;女子!$L$5))&amp;(IF(女子!M45="","","/"&amp;女子!$M$5))&amp;(IF(女子!N45="","","/"&amp;女子!$N$5))&amp;(IF(女子!O45="","","/"&amp;女子!$O$5))&amp;(IF(女子!P45="","","/"&amp;女子!$P$5))</f>
        <v/>
      </c>
      <c r="Y53" s="86" t="str">
        <f>IF($O53="","",IF(COUNTIF('4x100R'!$K$6:$K$45,申込書!$O53)=0,"","〇"))</f>
        <v/>
      </c>
    </row>
    <row r="54" spans="1:25">
      <c r="A54" s="64">
        <f t="shared" si="0"/>
        <v>41</v>
      </c>
      <c r="B54" s="75" t="str">
        <f>IF(選手登録!E56="","",選手登録!E56)</f>
        <v/>
      </c>
      <c r="C54" s="102" t="str">
        <f>IF(選手登録!F56="","",選手登録!F56)</f>
        <v/>
      </c>
      <c r="D54" s="151" t="str">
        <f>IF(選手登録!G56="","",選手登録!G56)</f>
        <v/>
      </c>
      <c r="E54" s="152"/>
      <c r="F54" s="71" t="str">
        <f>IF(選手登録!H56="","",選手登録!H56)</f>
        <v/>
      </c>
      <c r="G54" s="153" t="str">
        <f>IF(選手登録!D56="","",選手登録!D56)</f>
        <v/>
      </c>
      <c r="H54" s="154"/>
      <c r="I54" s="155" t="str">
        <f>(IF(男子!G46="","","/"&amp;男子!$G$5))&amp;(IF(男子!H46="","","/"&amp;男子!$H$5))&amp;(IF(男子!I46="","","/"&amp;男子!$I$5))&amp;(IF(男子!J46="","","/"&amp;男子!$J$5))&amp;(IF(男子!K46="","","/"&amp;男子!$K$5))&amp;(IF(男子!L46="","","/"&amp;男子!$L$5))&amp;(IF(男子!M46="","","/"&amp;男子!$M$5))&amp;(IF(男子!N46="","","/"&amp;男子!$N$5))&amp;(IF(男子!O46="","","/"&amp;男子!$O$5))&amp;(IF(男子!P46="","","/"&amp;男子!$P$5))&amp;(IF(男子!Q46="","","/"&amp;男子!$Q$5))&amp;(IF(男子!R46="","","/"&amp;男子!$R$5))</f>
        <v/>
      </c>
      <c r="J54" s="156"/>
      <c r="K54" s="156"/>
      <c r="L54" s="157" t="str">
        <f>IF($B54="","",IF(COUNTIF('4x100R'!$D$6:$D$45,申込書!$B54)=0,"","〇"))</f>
        <v/>
      </c>
      <c r="M54" s="158"/>
      <c r="N54" s="64">
        <f t="shared" si="1"/>
        <v>41</v>
      </c>
      <c r="O54" s="75" t="str">
        <f>IF(選手登録!N56="","",選手登録!N56)</f>
        <v/>
      </c>
      <c r="P54" s="151" t="str">
        <f>IF(選手登録!O56="","",選手登録!O56)</f>
        <v/>
      </c>
      <c r="Q54" s="151" t="str">
        <f>IF(選手登録!M56="","",選手登録!M56)</f>
        <v/>
      </c>
      <c r="R54" s="159" t="str">
        <f>IF(選手登録!N56="","",選手登録!N56)</f>
        <v/>
      </c>
      <c r="S54" s="151" t="str">
        <f>IF(選手登録!P56="","",選手登録!P56)</f>
        <v/>
      </c>
      <c r="T54" s="159" t="str">
        <f>IF(選手登録!P56="","",選手登録!P56)</f>
        <v/>
      </c>
      <c r="U54" s="71" t="str">
        <f>IF(選手登録!Q56="","",選手登録!Q56)</f>
        <v/>
      </c>
      <c r="V54" s="153" t="str">
        <f>IF(選手登録!M56="","",選手登録!M56)</f>
        <v/>
      </c>
      <c r="W54" s="153"/>
      <c r="X54" s="71" t="str">
        <f>(IF(女子!G46="","","/"&amp;女子!$G$5))&amp;(IF(女子!H46="","","/"&amp;女子!$H$5))&amp;(IF(女子!I46="","","/"&amp;女子!$I$5))&amp;(IF(女子!J46="","","/"&amp;女子!$J$5))&amp;(IF(女子!K46="","","/"&amp;女子!$K$5))&amp;(IF(女子!L46="","","/"&amp;女子!$L$5))&amp;(IF(女子!M46="","","/"&amp;女子!$M$5))&amp;(IF(女子!N46="","","/"&amp;女子!$N$5))&amp;(IF(女子!O46="","","/"&amp;女子!$O$5))&amp;(IF(女子!P46="","","/"&amp;女子!$P$5))</f>
        <v/>
      </c>
      <c r="Y54" s="86" t="str">
        <f>IF($O54="","",IF(COUNTIF('4x100R'!$K$6:$K$45,申込書!$O54)=0,"","〇"))</f>
        <v/>
      </c>
    </row>
    <row r="55" spans="1:25">
      <c r="A55" s="64">
        <f t="shared" si="0"/>
        <v>42</v>
      </c>
      <c r="B55" s="75" t="str">
        <f>IF(選手登録!E57="","",選手登録!E57)</f>
        <v/>
      </c>
      <c r="C55" s="102" t="str">
        <f>IF(選手登録!F57="","",選手登録!F57)</f>
        <v/>
      </c>
      <c r="D55" s="151" t="str">
        <f>IF(選手登録!G57="","",選手登録!G57)</f>
        <v/>
      </c>
      <c r="E55" s="152"/>
      <c r="F55" s="71" t="str">
        <f>IF(選手登録!H57="","",選手登録!H57)</f>
        <v/>
      </c>
      <c r="G55" s="153" t="str">
        <f>IF(選手登録!D57="","",選手登録!D57)</f>
        <v/>
      </c>
      <c r="H55" s="154"/>
      <c r="I55" s="155" t="str">
        <f>(IF(男子!G47="","","/"&amp;男子!$G$5))&amp;(IF(男子!H47="","","/"&amp;男子!$H$5))&amp;(IF(男子!I47="","","/"&amp;男子!$I$5))&amp;(IF(男子!J47="","","/"&amp;男子!$J$5))&amp;(IF(男子!K47="","","/"&amp;男子!$K$5))&amp;(IF(男子!L47="","","/"&amp;男子!$L$5))&amp;(IF(男子!M47="","","/"&amp;男子!$M$5))&amp;(IF(男子!N47="","","/"&amp;男子!$N$5))&amp;(IF(男子!O47="","","/"&amp;男子!$O$5))&amp;(IF(男子!P47="","","/"&amp;男子!$P$5))&amp;(IF(男子!Q47="","","/"&amp;男子!$Q$5))&amp;(IF(男子!R47="","","/"&amp;男子!$R$5))</f>
        <v/>
      </c>
      <c r="J55" s="156"/>
      <c r="K55" s="156"/>
      <c r="L55" s="157" t="str">
        <f>IF($B55="","",IF(COUNTIF('4x100R'!$D$6:$D$45,申込書!$B55)=0,"","〇"))</f>
        <v/>
      </c>
      <c r="M55" s="158"/>
      <c r="N55" s="64">
        <f t="shared" si="1"/>
        <v>42</v>
      </c>
      <c r="O55" s="75" t="str">
        <f>IF(選手登録!N57="","",選手登録!N57)</f>
        <v/>
      </c>
      <c r="P55" s="151" t="str">
        <f>IF(選手登録!O57="","",選手登録!O57)</f>
        <v/>
      </c>
      <c r="Q55" s="151" t="str">
        <f>IF(選手登録!M57="","",選手登録!M57)</f>
        <v/>
      </c>
      <c r="R55" s="159" t="str">
        <f>IF(選手登録!N57="","",選手登録!N57)</f>
        <v/>
      </c>
      <c r="S55" s="151" t="str">
        <f>IF(選手登録!P57="","",選手登録!P57)</f>
        <v/>
      </c>
      <c r="T55" s="159" t="str">
        <f>IF(選手登録!P57="","",選手登録!P57)</f>
        <v/>
      </c>
      <c r="U55" s="71" t="str">
        <f>IF(選手登録!Q57="","",選手登録!Q57)</f>
        <v/>
      </c>
      <c r="V55" s="153" t="str">
        <f>IF(選手登録!M57="","",選手登録!M57)</f>
        <v/>
      </c>
      <c r="W55" s="153"/>
      <c r="X55" s="71" t="str">
        <f>(IF(女子!G47="","","/"&amp;女子!$G$5))&amp;(IF(女子!H47="","","/"&amp;女子!$H$5))&amp;(IF(女子!I47="","","/"&amp;女子!$I$5))&amp;(IF(女子!J47="","","/"&amp;女子!$J$5))&amp;(IF(女子!K47="","","/"&amp;女子!$K$5))&amp;(IF(女子!L47="","","/"&amp;女子!$L$5))&amp;(IF(女子!M47="","","/"&amp;女子!$M$5))&amp;(IF(女子!N47="","","/"&amp;女子!$N$5))&amp;(IF(女子!O47="","","/"&amp;女子!$O$5))&amp;(IF(女子!P47="","","/"&amp;女子!$P$5))</f>
        <v/>
      </c>
      <c r="Y55" s="86" t="str">
        <f>IF($O55="","",IF(COUNTIF('4x100R'!$K$6:$K$45,申込書!$O55)=0,"","〇"))</f>
        <v/>
      </c>
    </row>
    <row r="56" spans="1:25">
      <c r="A56" s="64">
        <f t="shared" si="0"/>
        <v>43</v>
      </c>
      <c r="B56" s="75" t="str">
        <f>IF(選手登録!E58="","",選手登録!E58)</f>
        <v/>
      </c>
      <c r="C56" s="102" t="str">
        <f>IF(選手登録!F58="","",選手登録!F58)</f>
        <v/>
      </c>
      <c r="D56" s="151" t="str">
        <f>IF(選手登録!G58="","",選手登録!G58)</f>
        <v/>
      </c>
      <c r="E56" s="152"/>
      <c r="F56" s="71" t="str">
        <f>IF(選手登録!H58="","",選手登録!H58)</f>
        <v/>
      </c>
      <c r="G56" s="153" t="str">
        <f>IF(選手登録!D58="","",選手登録!D58)</f>
        <v/>
      </c>
      <c r="H56" s="154"/>
      <c r="I56" s="155" t="str">
        <f>(IF(男子!G48="","","/"&amp;男子!$G$5))&amp;(IF(男子!H48="","","/"&amp;男子!$H$5))&amp;(IF(男子!I48="","","/"&amp;男子!$I$5))&amp;(IF(男子!J48="","","/"&amp;男子!$J$5))&amp;(IF(男子!K48="","","/"&amp;男子!$K$5))&amp;(IF(男子!L48="","","/"&amp;男子!$L$5))&amp;(IF(男子!M48="","","/"&amp;男子!$M$5))&amp;(IF(男子!N48="","","/"&amp;男子!$N$5))&amp;(IF(男子!O48="","","/"&amp;男子!$O$5))&amp;(IF(男子!P48="","","/"&amp;男子!$P$5))&amp;(IF(男子!Q48="","","/"&amp;男子!$Q$5))&amp;(IF(男子!R48="","","/"&amp;男子!$R$5))</f>
        <v/>
      </c>
      <c r="J56" s="156"/>
      <c r="K56" s="156"/>
      <c r="L56" s="157" t="str">
        <f>IF($B56="","",IF(COUNTIF('4x100R'!$D$6:$D$45,申込書!$B56)=0,"","〇"))</f>
        <v/>
      </c>
      <c r="M56" s="158"/>
      <c r="N56" s="64">
        <f t="shared" si="1"/>
        <v>43</v>
      </c>
      <c r="O56" s="75" t="str">
        <f>IF(選手登録!N58="","",選手登録!N58)</f>
        <v/>
      </c>
      <c r="P56" s="151" t="str">
        <f>IF(選手登録!O58="","",選手登録!O58)</f>
        <v/>
      </c>
      <c r="Q56" s="151" t="str">
        <f>IF(選手登録!M58="","",選手登録!M58)</f>
        <v/>
      </c>
      <c r="R56" s="159" t="str">
        <f>IF(選手登録!N58="","",選手登録!N58)</f>
        <v/>
      </c>
      <c r="S56" s="151" t="str">
        <f>IF(選手登録!P58="","",選手登録!P58)</f>
        <v/>
      </c>
      <c r="T56" s="159" t="str">
        <f>IF(選手登録!P58="","",選手登録!P58)</f>
        <v/>
      </c>
      <c r="U56" s="71" t="str">
        <f>IF(選手登録!Q58="","",選手登録!Q58)</f>
        <v/>
      </c>
      <c r="V56" s="153" t="str">
        <f>IF(選手登録!M58="","",選手登録!M58)</f>
        <v/>
      </c>
      <c r="W56" s="153"/>
      <c r="X56" s="71" t="str">
        <f>(IF(女子!G48="","","/"&amp;女子!$G$5))&amp;(IF(女子!H48="","","/"&amp;女子!$H$5))&amp;(IF(女子!I48="","","/"&amp;女子!$I$5))&amp;(IF(女子!J48="","","/"&amp;女子!$J$5))&amp;(IF(女子!K48="","","/"&amp;女子!$K$5))&amp;(IF(女子!L48="","","/"&amp;女子!$L$5))&amp;(IF(女子!M48="","","/"&amp;女子!$M$5))&amp;(IF(女子!N48="","","/"&amp;女子!$N$5))&amp;(IF(女子!O48="","","/"&amp;女子!$O$5))&amp;(IF(女子!P48="","","/"&amp;女子!$P$5))</f>
        <v/>
      </c>
      <c r="Y56" s="86" t="str">
        <f>IF($O56="","",IF(COUNTIF('4x100R'!$K$6:$K$45,申込書!$O56)=0,"","〇"))</f>
        <v/>
      </c>
    </row>
    <row r="57" spans="1:25">
      <c r="A57" s="64">
        <f t="shared" si="0"/>
        <v>44</v>
      </c>
      <c r="B57" s="75" t="str">
        <f>IF(選手登録!E59="","",選手登録!E59)</f>
        <v/>
      </c>
      <c r="C57" s="102" t="str">
        <f>IF(選手登録!F59="","",選手登録!F59)</f>
        <v/>
      </c>
      <c r="D57" s="151" t="str">
        <f>IF(選手登録!G59="","",選手登録!G59)</f>
        <v/>
      </c>
      <c r="E57" s="152"/>
      <c r="F57" s="71" t="str">
        <f>IF(選手登録!H59="","",選手登録!H59)</f>
        <v/>
      </c>
      <c r="G57" s="153" t="str">
        <f>IF(選手登録!D59="","",選手登録!D59)</f>
        <v/>
      </c>
      <c r="H57" s="154"/>
      <c r="I57" s="155" t="str">
        <f>(IF(男子!G49="","","/"&amp;男子!$G$5))&amp;(IF(男子!H49="","","/"&amp;男子!$H$5))&amp;(IF(男子!I49="","","/"&amp;男子!$I$5))&amp;(IF(男子!J49="","","/"&amp;男子!$J$5))&amp;(IF(男子!K49="","","/"&amp;男子!$K$5))&amp;(IF(男子!L49="","","/"&amp;男子!$L$5))&amp;(IF(男子!M49="","","/"&amp;男子!$M$5))&amp;(IF(男子!N49="","","/"&amp;男子!$N$5))&amp;(IF(男子!O49="","","/"&amp;男子!$O$5))&amp;(IF(男子!P49="","","/"&amp;男子!$P$5))&amp;(IF(男子!Q49="","","/"&amp;男子!$Q$5))&amp;(IF(男子!R49="","","/"&amp;男子!$R$5))</f>
        <v/>
      </c>
      <c r="J57" s="156"/>
      <c r="K57" s="156"/>
      <c r="L57" s="157" t="str">
        <f>IF($B57="","",IF(COUNTIF('4x100R'!$D$6:$D$45,申込書!$B57)=0,"","〇"))</f>
        <v/>
      </c>
      <c r="M57" s="158"/>
      <c r="N57" s="64">
        <f t="shared" si="1"/>
        <v>44</v>
      </c>
      <c r="O57" s="75" t="str">
        <f>IF(選手登録!N59="","",選手登録!N59)</f>
        <v/>
      </c>
      <c r="P57" s="151" t="str">
        <f>IF(選手登録!O59="","",選手登録!O59)</f>
        <v/>
      </c>
      <c r="Q57" s="151" t="str">
        <f>IF(選手登録!M59="","",選手登録!M59)</f>
        <v/>
      </c>
      <c r="R57" s="159" t="str">
        <f>IF(選手登録!N59="","",選手登録!N59)</f>
        <v/>
      </c>
      <c r="S57" s="151" t="str">
        <f>IF(選手登録!P59="","",選手登録!P59)</f>
        <v/>
      </c>
      <c r="T57" s="159" t="str">
        <f>IF(選手登録!P59="","",選手登録!P59)</f>
        <v/>
      </c>
      <c r="U57" s="71" t="str">
        <f>IF(選手登録!Q59="","",選手登録!Q59)</f>
        <v/>
      </c>
      <c r="V57" s="153" t="str">
        <f>IF(選手登録!M59="","",選手登録!M59)</f>
        <v/>
      </c>
      <c r="W57" s="153"/>
      <c r="X57" s="71" t="str">
        <f>(IF(女子!G49="","","/"&amp;女子!$G$5))&amp;(IF(女子!H49="","","/"&amp;女子!$H$5))&amp;(IF(女子!I49="","","/"&amp;女子!$I$5))&amp;(IF(女子!J49="","","/"&amp;女子!$J$5))&amp;(IF(女子!K49="","","/"&amp;女子!$K$5))&amp;(IF(女子!L49="","","/"&amp;女子!$L$5))&amp;(IF(女子!M49="","","/"&amp;女子!$M$5))&amp;(IF(女子!N49="","","/"&amp;女子!$N$5))&amp;(IF(女子!O49="","","/"&amp;女子!$O$5))&amp;(IF(女子!P49="","","/"&amp;女子!$P$5))</f>
        <v/>
      </c>
      <c r="Y57" s="86" t="str">
        <f>IF($O57="","",IF(COUNTIF('4x100R'!$K$6:$K$45,申込書!$O57)=0,"","〇"))</f>
        <v/>
      </c>
    </row>
    <row r="58" spans="1:25">
      <c r="A58" s="64">
        <f t="shared" si="0"/>
        <v>45</v>
      </c>
      <c r="B58" s="75" t="str">
        <f>IF(選手登録!E60="","",選手登録!E60)</f>
        <v/>
      </c>
      <c r="C58" s="102" t="str">
        <f>IF(選手登録!F60="","",選手登録!F60)</f>
        <v/>
      </c>
      <c r="D58" s="151" t="str">
        <f>IF(選手登録!G60="","",選手登録!G60)</f>
        <v/>
      </c>
      <c r="E58" s="152"/>
      <c r="F58" s="71" t="str">
        <f>IF(選手登録!H60="","",選手登録!H60)</f>
        <v/>
      </c>
      <c r="G58" s="153" t="str">
        <f>IF(選手登録!D60="","",選手登録!D60)</f>
        <v/>
      </c>
      <c r="H58" s="154"/>
      <c r="I58" s="155" t="str">
        <f>(IF(男子!G50="","","/"&amp;男子!$G$5))&amp;(IF(男子!H50="","","/"&amp;男子!$H$5))&amp;(IF(男子!I50="","","/"&amp;男子!$I$5))&amp;(IF(男子!J50="","","/"&amp;男子!$J$5))&amp;(IF(男子!K50="","","/"&amp;男子!$K$5))&amp;(IF(男子!L50="","","/"&amp;男子!$L$5))&amp;(IF(男子!M50="","","/"&amp;男子!$M$5))&amp;(IF(男子!N50="","","/"&amp;男子!$N$5))&amp;(IF(男子!O50="","","/"&amp;男子!$O$5))&amp;(IF(男子!P50="","","/"&amp;男子!$P$5))&amp;(IF(男子!Q50="","","/"&amp;男子!$Q$5))&amp;(IF(男子!R50="","","/"&amp;男子!$R$5))</f>
        <v/>
      </c>
      <c r="J58" s="156"/>
      <c r="K58" s="156"/>
      <c r="L58" s="157" t="str">
        <f>IF($B58="","",IF(COUNTIF('4x100R'!$D$6:$D$45,申込書!$B58)=0,"","〇"))</f>
        <v/>
      </c>
      <c r="M58" s="158"/>
      <c r="N58" s="64">
        <f t="shared" si="1"/>
        <v>45</v>
      </c>
      <c r="O58" s="75" t="str">
        <f>IF(選手登録!N60="","",選手登録!N60)</f>
        <v/>
      </c>
      <c r="P58" s="151" t="str">
        <f>IF(選手登録!O60="","",選手登録!O60)</f>
        <v/>
      </c>
      <c r="Q58" s="151" t="str">
        <f>IF(選手登録!M60="","",選手登録!M60)</f>
        <v/>
      </c>
      <c r="R58" s="159" t="str">
        <f>IF(選手登録!N60="","",選手登録!N60)</f>
        <v/>
      </c>
      <c r="S58" s="151" t="str">
        <f>IF(選手登録!P60="","",選手登録!P60)</f>
        <v/>
      </c>
      <c r="T58" s="159" t="str">
        <f>IF(選手登録!P60="","",選手登録!P60)</f>
        <v/>
      </c>
      <c r="U58" s="71" t="str">
        <f>IF(選手登録!Q60="","",選手登録!Q60)</f>
        <v/>
      </c>
      <c r="V58" s="153" t="str">
        <f>IF(選手登録!M60="","",選手登録!M60)</f>
        <v/>
      </c>
      <c r="W58" s="153"/>
      <c r="X58" s="71" t="str">
        <f>(IF(女子!G50="","","/"&amp;女子!$G$5))&amp;(IF(女子!H50="","","/"&amp;女子!$H$5))&amp;(IF(女子!I50="","","/"&amp;女子!$I$5))&amp;(IF(女子!J50="","","/"&amp;女子!$J$5))&amp;(IF(女子!K50="","","/"&amp;女子!$K$5))&amp;(IF(女子!L50="","","/"&amp;女子!$L$5))&amp;(IF(女子!M50="","","/"&amp;女子!$M$5))&amp;(IF(女子!N50="","","/"&amp;女子!$N$5))&amp;(IF(女子!O50="","","/"&amp;女子!$O$5))&amp;(IF(女子!P50="","","/"&amp;女子!$P$5))</f>
        <v/>
      </c>
      <c r="Y58" s="86" t="str">
        <f>IF($O58="","",IF(COUNTIF('4x100R'!$K$6:$K$45,申込書!$O58)=0,"","〇"))</f>
        <v/>
      </c>
    </row>
    <row r="59" spans="1:25">
      <c r="A59" s="64">
        <f t="shared" si="0"/>
        <v>46</v>
      </c>
      <c r="B59" s="75" t="str">
        <f>IF(選手登録!E61="","",選手登録!E61)</f>
        <v/>
      </c>
      <c r="C59" s="102" t="str">
        <f>IF(選手登録!F61="","",選手登録!F61)</f>
        <v/>
      </c>
      <c r="D59" s="151" t="str">
        <f>IF(選手登録!G61="","",選手登録!G61)</f>
        <v/>
      </c>
      <c r="E59" s="152"/>
      <c r="F59" s="71" t="str">
        <f>IF(選手登録!H61="","",選手登録!H61)</f>
        <v/>
      </c>
      <c r="G59" s="153" t="str">
        <f>IF(選手登録!D61="","",選手登録!D61)</f>
        <v/>
      </c>
      <c r="H59" s="154"/>
      <c r="I59" s="155" t="str">
        <f>(IF(男子!G51="","","/"&amp;男子!$G$5))&amp;(IF(男子!H51="","","/"&amp;男子!$H$5))&amp;(IF(男子!I51="","","/"&amp;男子!$I$5))&amp;(IF(男子!J51="","","/"&amp;男子!$J$5))&amp;(IF(男子!K51="","","/"&amp;男子!$K$5))&amp;(IF(男子!L51="","","/"&amp;男子!$L$5))&amp;(IF(男子!M51="","","/"&amp;男子!$M$5))&amp;(IF(男子!N51="","","/"&amp;男子!$N$5))&amp;(IF(男子!O51="","","/"&amp;男子!$O$5))&amp;(IF(男子!P51="","","/"&amp;男子!$P$5))&amp;(IF(男子!Q51="","","/"&amp;男子!$Q$5))&amp;(IF(男子!R51="","","/"&amp;男子!$R$5))</f>
        <v/>
      </c>
      <c r="J59" s="156"/>
      <c r="K59" s="156"/>
      <c r="L59" s="157" t="str">
        <f>IF($B59="","",IF(COUNTIF('4x100R'!$D$6:$D$45,申込書!$B59)=0,"","〇"))</f>
        <v/>
      </c>
      <c r="M59" s="158"/>
      <c r="N59" s="64">
        <f t="shared" si="1"/>
        <v>46</v>
      </c>
      <c r="O59" s="75" t="str">
        <f>IF(選手登録!N61="","",選手登録!N61)</f>
        <v/>
      </c>
      <c r="P59" s="151" t="str">
        <f>IF(選手登録!O61="","",選手登録!O61)</f>
        <v/>
      </c>
      <c r="Q59" s="151" t="str">
        <f>IF(選手登録!M61="","",選手登録!M61)</f>
        <v/>
      </c>
      <c r="R59" s="159" t="str">
        <f>IF(選手登録!N61="","",選手登録!N61)</f>
        <v/>
      </c>
      <c r="S59" s="151" t="str">
        <f>IF(選手登録!P61="","",選手登録!P61)</f>
        <v/>
      </c>
      <c r="T59" s="159" t="str">
        <f>IF(選手登録!P61="","",選手登録!P61)</f>
        <v/>
      </c>
      <c r="U59" s="71" t="str">
        <f>IF(選手登録!Q61="","",選手登録!Q61)</f>
        <v/>
      </c>
      <c r="V59" s="153" t="str">
        <f>IF(選手登録!M61="","",選手登録!M61)</f>
        <v/>
      </c>
      <c r="W59" s="153"/>
      <c r="X59" s="71" t="str">
        <f>(IF(女子!G51="","","/"&amp;女子!$G$5))&amp;(IF(女子!H51="","","/"&amp;女子!$H$5))&amp;(IF(女子!I51="","","/"&amp;女子!$I$5))&amp;(IF(女子!J51="","","/"&amp;女子!$J$5))&amp;(IF(女子!K51="","","/"&amp;女子!$K$5))&amp;(IF(女子!L51="","","/"&amp;女子!$L$5))&amp;(IF(女子!M51="","","/"&amp;女子!$M$5))&amp;(IF(女子!N51="","","/"&amp;女子!$N$5))&amp;(IF(女子!O51="","","/"&amp;女子!$O$5))&amp;(IF(女子!P51="","","/"&amp;女子!$P$5))</f>
        <v/>
      </c>
      <c r="Y59" s="86" t="str">
        <f>IF($O59="","",IF(COUNTIF('4x100R'!$K$6:$K$45,申込書!$O59)=0,"","〇"))</f>
        <v/>
      </c>
    </row>
    <row r="60" spans="1:25">
      <c r="A60" s="64">
        <f t="shared" si="0"/>
        <v>47</v>
      </c>
      <c r="B60" s="75" t="str">
        <f>IF(選手登録!E62="","",選手登録!E62)</f>
        <v/>
      </c>
      <c r="C60" s="102" t="str">
        <f>IF(選手登録!F62="","",選手登録!F62)</f>
        <v/>
      </c>
      <c r="D60" s="151" t="str">
        <f>IF(選手登録!G62="","",選手登録!G62)</f>
        <v/>
      </c>
      <c r="E60" s="152"/>
      <c r="F60" s="71" t="str">
        <f>IF(選手登録!H62="","",選手登録!H62)</f>
        <v/>
      </c>
      <c r="G60" s="153" t="str">
        <f>IF(選手登録!D62="","",選手登録!D62)</f>
        <v/>
      </c>
      <c r="H60" s="154"/>
      <c r="I60" s="155" t="str">
        <f>(IF(男子!G52="","","/"&amp;男子!$G$5))&amp;(IF(男子!H52="","","/"&amp;男子!$H$5))&amp;(IF(男子!I52="","","/"&amp;男子!$I$5))&amp;(IF(男子!J52="","","/"&amp;男子!$J$5))&amp;(IF(男子!K52="","","/"&amp;男子!$K$5))&amp;(IF(男子!L52="","","/"&amp;男子!$L$5))&amp;(IF(男子!M52="","","/"&amp;男子!$M$5))&amp;(IF(男子!N52="","","/"&amp;男子!$N$5))&amp;(IF(男子!O52="","","/"&amp;男子!$O$5))&amp;(IF(男子!P52="","","/"&amp;男子!$P$5))&amp;(IF(男子!Q52="","","/"&amp;男子!$Q$5))&amp;(IF(男子!R52="","","/"&amp;男子!$R$5))</f>
        <v/>
      </c>
      <c r="J60" s="156"/>
      <c r="K60" s="156"/>
      <c r="L60" s="157" t="str">
        <f>IF($B60="","",IF(COUNTIF('4x100R'!$D$6:$D$45,申込書!$B60)=0,"","〇"))</f>
        <v/>
      </c>
      <c r="M60" s="158"/>
      <c r="N60" s="64">
        <f t="shared" si="1"/>
        <v>47</v>
      </c>
      <c r="O60" s="75" t="str">
        <f>IF(選手登録!N62="","",選手登録!N62)</f>
        <v/>
      </c>
      <c r="P60" s="151" t="str">
        <f>IF(選手登録!O62="","",選手登録!O62)</f>
        <v/>
      </c>
      <c r="Q60" s="151" t="str">
        <f>IF(選手登録!M62="","",選手登録!M62)</f>
        <v/>
      </c>
      <c r="R60" s="159" t="str">
        <f>IF(選手登録!N62="","",選手登録!N62)</f>
        <v/>
      </c>
      <c r="S60" s="151" t="str">
        <f>IF(選手登録!P62="","",選手登録!P62)</f>
        <v/>
      </c>
      <c r="T60" s="159" t="str">
        <f>IF(選手登録!P62="","",選手登録!P62)</f>
        <v/>
      </c>
      <c r="U60" s="71" t="str">
        <f>IF(選手登録!Q62="","",選手登録!Q62)</f>
        <v/>
      </c>
      <c r="V60" s="153" t="str">
        <f>IF(選手登録!M62="","",選手登録!M62)</f>
        <v/>
      </c>
      <c r="W60" s="153"/>
      <c r="X60" s="71" t="str">
        <f>(IF(女子!G52="","","/"&amp;女子!$G$5))&amp;(IF(女子!H52="","","/"&amp;女子!$H$5))&amp;(IF(女子!I52="","","/"&amp;女子!$I$5))&amp;(IF(女子!J52="","","/"&amp;女子!$J$5))&amp;(IF(女子!K52="","","/"&amp;女子!$K$5))&amp;(IF(女子!L52="","","/"&amp;女子!$L$5))&amp;(IF(女子!M52="","","/"&amp;女子!$M$5))&amp;(IF(女子!N52="","","/"&amp;女子!$N$5))&amp;(IF(女子!O52="","","/"&amp;女子!$O$5))&amp;(IF(女子!P52="","","/"&amp;女子!$P$5))</f>
        <v/>
      </c>
      <c r="Y60" s="86" t="str">
        <f>IF($O60="","",IF(COUNTIF('4x100R'!$K$6:$K$45,申込書!$O60)=0,"","〇"))</f>
        <v/>
      </c>
    </row>
    <row r="61" spans="1:25">
      <c r="A61" s="64">
        <f t="shared" si="0"/>
        <v>48</v>
      </c>
      <c r="B61" s="75" t="str">
        <f>IF(選手登録!E63="","",選手登録!E63)</f>
        <v/>
      </c>
      <c r="C61" s="102" t="str">
        <f>IF(選手登録!F63="","",選手登録!F63)</f>
        <v/>
      </c>
      <c r="D61" s="151" t="str">
        <f>IF(選手登録!G63="","",選手登録!G63)</f>
        <v/>
      </c>
      <c r="E61" s="152"/>
      <c r="F61" s="71" t="str">
        <f>IF(選手登録!H63="","",選手登録!H63)</f>
        <v/>
      </c>
      <c r="G61" s="153" t="str">
        <f>IF(選手登録!D63="","",選手登録!D63)</f>
        <v/>
      </c>
      <c r="H61" s="154"/>
      <c r="I61" s="155" t="str">
        <f>(IF(男子!G53="","","/"&amp;男子!$G$5))&amp;(IF(男子!H53="","","/"&amp;男子!$H$5))&amp;(IF(男子!I53="","","/"&amp;男子!$I$5))&amp;(IF(男子!J53="","","/"&amp;男子!$J$5))&amp;(IF(男子!K53="","","/"&amp;男子!$K$5))&amp;(IF(男子!L53="","","/"&amp;男子!$L$5))&amp;(IF(男子!M53="","","/"&amp;男子!$M$5))&amp;(IF(男子!N53="","","/"&amp;男子!$N$5))&amp;(IF(男子!O53="","","/"&amp;男子!$O$5))&amp;(IF(男子!P53="","","/"&amp;男子!$P$5))&amp;(IF(男子!Q53="","","/"&amp;男子!$Q$5))&amp;(IF(男子!R53="","","/"&amp;男子!$R$5))</f>
        <v/>
      </c>
      <c r="J61" s="156"/>
      <c r="K61" s="156"/>
      <c r="L61" s="157" t="str">
        <f>IF($B61="","",IF(COUNTIF('4x100R'!$D$6:$D$45,申込書!$B61)=0,"","〇"))</f>
        <v/>
      </c>
      <c r="M61" s="158"/>
      <c r="N61" s="64">
        <f t="shared" si="1"/>
        <v>48</v>
      </c>
      <c r="O61" s="75" t="str">
        <f>IF(選手登録!N63="","",選手登録!N63)</f>
        <v/>
      </c>
      <c r="P61" s="151" t="str">
        <f>IF(選手登録!O63="","",選手登録!O63)</f>
        <v/>
      </c>
      <c r="Q61" s="151" t="str">
        <f>IF(選手登録!M63="","",選手登録!M63)</f>
        <v/>
      </c>
      <c r="R61" s="159" t="str">
        <f>IF(選手登録!N63="","",選手登録!N63)</f>
        <v/>
      </c>
      <c r="S61" s="151" t="str">
        <f>IF(選手登録!P63="","",選手登録!P63)</f>
        <v/>
      </c>
      <c r="T61" s="159" t="str">
        <f>IF(選手登録!P63="","",選手登録!P63)</f>
        <v/>
      </c>
      <c r="U61" s="71" t="str">
        <f>IF(選手登録!Q63="","",選手登録!Q63)</f>
        <v/>
      </c>
      <c r="V61" s="153" t="str">
        <f>IF(選手登録!M63="","",選手登録!M63)</f>
        <v/>
      </c>
      <c r="W61" s="153"/>
      <c r="X61" s="71" t="str">
        <f>(IF(女子!G53="","","/"&amp;女子!$G$5))&amp;(IF(女子!H53="","","/"&amp;女子!$H$5))&amp;(IF(女子!I53="","","/"&amp;女子!$I$5))&amp;(IF(女子!J53="","","/"&amp;女子!$J$5))&amp;(IF(女子!K53="","","/"&amp;女子!$K$5))&amp;(IF(女子!L53="","","/"&amp;女子!$L$5))&amp;(IF(女子!M53="","","/"&amp;女子!$M$5))&amp;(IF(女子!N53="","","/"&amp;女子!$N$5))&amp;(IF(女子!O53="","","/"&amp;女子!$O$5))&amp;(IF(女子!P53="","","/"&amp;女子!$P$5))</f>
        <v/>
      </c>
      <c r="Y61" s="86" t="str">
        <f>IF($O61="","",IF(COUNTIF('4x100R'!$K$6:$K$45,申込書!$O61)=0,"","〇"))</f>
        <v/>
      </c>
    </row>
    <row r="62" spans="1:25">
      <c r="A62" s="64">
        <f t="shared" si="0"/>
        <v>49</v>
      </c>
      <c r="B62" s="75" t="str">
        <f>IF(選手登録!E64="","",選手登録!E64)</f>
        <v/>
      </c>
      <c r="C62" s="102" t="str">
        <f>IF(選手登録!F64="","",選手登録!F64)</f>
        <v/>
      </c>
      <c r="D62" s="151" t="str">
        <f>IF(選手登録!G64="","",選手登録!G64)</f>
        <v/>
      </c>
      <c r="E62" s="152"/>
      <c r="F62" s="71" t="str">
        <f>IF(選手登録!H64="","",選手登録!H64)</f>
        <v/>
      </c>
      <c r="G62" s="153" t="str">
        <f>IF(選手登録!D64="","",選手登録!D64)</f>
        <v/>
      </c>
      <c r="H62" s="154"/>
      <c r="I62" s="155" t="str">
        <f>(IF(男子!G54="","","/"&amp;男子!$G$5))&amp;(IF(男子!H54="","","/"&amp;男子!$H$5))&amp;(IF(男子!I54="","","/"&amp;男子!$I$5))&amp;(IF(男子!J54="","","/"&amp;男子!$J$5))&amp;(IF(男子!K54="","","/"&amp;男子!$K$5))&amp;(IF(男子!L54="","","/"&amp;男子!$L$5))&amp;(IF(男子!M54="","","/"&amp;男子!$M$5))&amp;(IF(男子!N54="","","/"&amp;男子!$N$5))&amp;(IF(男子!O54="","","/"&amp;男子!$O$5))&amp;(IF(男子!P54="","","/"&amp;男子!$P$5))&amp;(IF(男子!Q54="","","/"&amp;男子!$Q$5))&amp;(IF(男子!R54="","","/"&amp;男子!$R$5))</f>
        <v/>
      </c>
      <c r="J62" s="156"/>
      <c r="K62" s="156"/>
      <c r="L62" s="157" t="str">
        <f>IF($B62="","",IF(COUNTIF('4x100R'!$D$6:$D$45,申込書!$B62)=0,"","〇"))</f>
        <v/>
      </c>
      <c r="M62" s="158"/>
      <c r="N62" s="64">
        <f t="shared" si="1"/>
        <v>49</v>
      </c>
      <c r="O62" s="75" t="str">
        <f>IF(選手登録!N64="","",選手登録!N64)</f>
        <v/>
      </c>
      <c r="P62" s="151" t="str">
        <f>IF(選手登録!O64="","",選手登録!O64)</f>
        <v/>
      </c>
      <c r="Q62" s="151" t="str">
        <f>IF(選手登録!M64="","",選手登録!M64)</f>
        <v/>
      </c>
      <c r="R62" s="159" t="str">
        <f>IF(選手登録!N64="","",選手登録!N64)</f>
        <v/>
      </c>
      <c r="S62" s="151" t="str">
        <f>IF(選手登録!P64="","",選手登録!P64)</f>
        <v/>
      </c>
      <c r="T62" s="159" t="str">
        <f>IF(選手登録!P64="","",選手登録!P64)</f>
        <v/>
      </c>
      <c r="U62" s="71" t="str">
        <f>IF(選手登録!Q64="","",選手登録!Q64)</f>
        <v/>
      </c>
      <c r="V62" s="153" t="str">
        <f>IF(選手登録!M64="","",選手登録!M64)</f>
        <v/>
      </c>
      <c r="W62" s="153"/>
      <c r="X62" s="71" t="str">
        <f>(IF(女子!G54="","","/"&amp;女子!$G$5))&amp;(IF(女子!H54="","","/"&amp;女子!$H$5))&amp;(IF(女子!I54="","","/"&amp;女子!$I$5))&amp;(IF(女子!J54="","","/"&amp;女子!$J$5))&amp;(IF(女子!K54="","","/"&amp;女子!$K$5))&amp;(IF(女子!L54="","","/"&amp;女子!$L$5))&amp;(IF(女子!M54="","","/"&amp;女子!$M$5))&amp;(IF(女子!N54="","","/"&amp;女子!$N$5))&amp;(IF(女子!O54="","","/"&amp;女子!$O$5))&amp;(IF(女子!P54="","","/"&amp;女子!$P$5))</f>
        <v/>
      </c>
      <c r="Y62" s="86" t="str">
        <f>IF($O62="","",IF(COUNTIF('4x100R'!$K$6:$K$45,申込書!$O62)=0,"","〇"))</f>
        <v/>
      </c>
    </row>
    <row r="63" spans="1:25">
      <c r="A63" s="64">
        <f t="shared" si="0"/>
        <v>50</v>
      </c>
      <c r="B63" s="75" t="str">
        <f>IF(選手登録!E65="","",選手登録!E65)</f>
        <v/>
      </c>
      <c r="C63" s="102" t="str">
        <f>IF(選手登録!F65="","",選手登録!F65)</f>
        <v/>
      </c>
      <c r="D63" s="151" t="str">
        <f>IF(選手登録!G65="","",選手登録!G65)</f>
        <v/>
      </c>
      <c r="E63" s="152"/>
      <c r="F63" s="71" t="str">
        <f>IF(選手登録!H65="","",選手登録!H65)</f>
        <v/>
      </c>
      <c r="G63" s="153" t="str">
        <f>IF(選手登録!D65="","",選手登録!D65)</f>
        <v/>
      </c>
      <c r="H63" s="154"/>
      <c r="I63" s="155" t="str">
        <f>(IF(男子!G55="","","/"&amp;男子!$G$5))&amp;(IF(男子!H55="","","/"&amp;男子!$H$5))&amp;(IF(男子!I55="","","/"&amp;男子!$I$5))&amp;(IF(男子!J55="","","/"&amp;男子!$J$5))&amp;(IF(男子!K55="","","/"&amp;男子!$K$5))&amp;(IF(男子!L55="","","/"&amp;男子!$L$5))&amp;(IF(男子!M55="","","/"&amp;男子!$M$5))&amp;(IF(男子!N55="","","/"&amp;男子!$N$5))&amp;(IF(男子!O55="","","/"&amp;男子!$O$5))&amp;(IF(男子!P55="","","/"&amp;男子!$P$5))&amp;(IF(男子!Q55="","","/"&amp;男子!$Q$5))&amp;(IF(男子!R55="","","/"&amp;男子!$R$5))</f>
        <v/>
      </c>
      <c r="J63" s="156"/>
      <c r="K63" s="156"/>
      <c r="L63" s="157" t="str">
        <f>IF($B63="","",IF(COUNTIF('4x100R'!$D$6:$D$45,申込書!$B63)=0,"","〇"))</f>
        <v/>
      </c>
      <c r="M63" s="158"/>
      <c r="N63" s="64">
        <f t="shared" si="1"/>
        <v>50</v>
      </c>
      <c r="O63" s="75" t="str">
        <f>IF(選手登録!N65="","",選手登録!N65)</f>
        <v/>
      </c>
      <c r="P63" s="151" t="str">
        <f>IF(選手登録!O65="","",選手登録!O65)</f>
        <v/>
      </c>
      <c r="Q63" s="151" t="str">
        <f>IF(選手登録!M65="","",選手登録!M65)</f>
        <v/>
      </c>
      <c r="R63" s="159" t="str">
        <f>IF(選手登録!N65="","",選手登録!N65)</f>
        <v/>
      </c>
      <c r="S63" s="151" t="str">
        <f>IF(選手登録!P65="","",選手登録!P65)</f>
        <v/>
      </c>
      <c r="T63" s="159" t="str">
        <f>IF(選手登録!P65="","",選手登録!P65)</f>
        <v/>
      </c>
      <c r="U63" s="71" t="str">
        <f>IF(選手登録!Q65="","",選手登録!Q65)</f>
        <v/>
      </c>
      <c r="V63" s="153" t="str">
        <f>IF(選手登録!M65="","",選手登録!M65)</f>
        <v/>
      </c>
      <c r="W63" s="153"/>
      <c r="X63" s="71" t="str">
        <f>(IF(女子!G55="","","/"&amp;女子!$G$5))&amp;(IF(女子!H55="","","/"&amp;女子!$H$5))&amp;(IF(女子!I55="","","/"&amp;女子!$I$5))&amp;(IF(女子!J55="","","/"&amp;女子!$J$5))&amp;(IF(女子!K55="","","/"&amp;女子!$K$5))&amp;(IF(女子!L55="","","/"&amp;女子!$L$5))&amp;(IF(女子!M55="","","/"&amp;女子!$M$5))&amp;(IF(女子!N55="","","/"&amp;女子!$N$5))&amp;(IF(女子!O55="","","/"&amp;女子!$O$5))&amp;(IF(女子!P55="","","/"&amp;女子!$P$5))</f>
        <v/>
      </c>
      <c r="Y63" s="86" t="str">
        <f>IF($O63="","",IF(COUNTIF('4x100R'!$K$6:$K$45,申込書!$O63)=0,"","〇"))</f>
        <v/>
      </c>
    </row>
    <row r="64" spans="1:25">
      <c r="A64" s="64">
        <f t="shared" si="0"/>
        <v>51</v>
      </c>
      <c r="B64" s="75" t="str">
        <f>IF(選手登録!E66="","",選手登録!E66)</f>
        <v/>
      </c>
      <c r="C64" s="102" t="str">
        <f>IF(選手登録!F66="","",選手登録!F66)</f>
        <v/>
      </c>
      <c r="D64" s="151" t="str">
        <f>IF(選手登録!G66="","",選手登録!G66)</f>
        <v/>
      </c>
      <c r="E64" s="152"/>
      <c r="F64" s="71" t="str">
        <f>IF(選手登録!H66="","",選手登録!H66)</f>
        <v/>
      </c>
      <c r="G64" s="153" t="str">
        <f>IF(選手登録!D66="","",選手登録!D66)</f>
        <v/>
      </c>
      <c r="H64" s="154"/>
      <c r="I64" s="155" t="str">
        <f>(IF(男子!G56="","","/"&amp;男子!$G$5))&amp;(IF(男子!H56="","","/"&amp;男子!$H$5))&amp;(IF(男子!I56="","","/"&amp;男子!$I$5))&amp;(IF(男子!J56="","","/"&amp;男子!$J$5))&amp;(IF(男子!K56="","","/"&amp;男子!$K$5))&amp;(IF(男子!L56="","","/"&amp;男子!$L$5))&amp;(IF(男子!M56="","","/"&amp;男子!$M$5))&amp;(IF(男子!N56="","","/"&amp;男子!$N$5))&amp;(IF(男子!O56="","","/"&amp;男子!$O$5))&amp;(IF(男子!P56="","","/"&amp;男子!$P$5))&amp;(IF(男子!Q56="","","/"&amp;男子!$Q$5))&amp;(IF(男子!R56="","","/"&amp;男子!$R$5))</f>
        <v/>
      </c>
      <c r="J64" s="156"/>
      <c r="K64" s="156"/>
      <c r="L64" s="157" t="str">
        <f>IF($B64="","",IF(COUNTIF('4x100R'!$D$6:$D$45,申込書!$B64)=0,"","〇"))</f>
        <v/>
      </c>
      <c r="M64" s="158"/>
      <c r="N64" s="64">
        <f t="shared" si="1"/>
        <v>51</v>
      </c>
      <c r="O64" s="75" t="str">
        <f>IF(選手登録!N66="","",選手登録!N66)</f>
        <v/>
      </c>
      <c r="P64" s="151" t="str">
        <f>IF(選手登録!O66="","",選手登録!O66)</f>
        <v/>
      </c>
      <c r="Q64" s="151" t="str">
        <f>IF(選手登録!M66="","",選手登録!M66)</f>
        <v/>
      </c>
      <c r="R64" s="159" t="str">
        <f>IF(選手登録!N66="","",選手登録!N66)</f>
        <v/>
      </c>
      <c r="S64" s="151" t="str">
        <f>IF(選手登録!P66="","",選手登録!P66)</f>
        <v/>
      </c>
      <c r="T64" s="159" t="str">
        <f>IF(選手登録!P66="","",選手登録!P66)</f>
        <v/>
      </c>
      <c r="U64" s="71" t="str">
        <f>IF(選手登録!Q66="","",選手登録!Q66)</f>
        <v/>
      </c>
      <c r="V64" s="153" t="str">
        <f>IF(選手登録!M66="","",選手登録!M66)</f>
        <v/>
      </c>
      <c r="W64" s="153"/>
      <c r="X64" s="71" t="str">
        <f>(IF(女子!G56="","","/"&amp;女子!$G$5))&amp;(IF(女子!H56="","","/"&amp;女子!$H$5))&amp;(IF(女子!I56="","","/"&amp;女子!$I$5))&amp;(IF(女子!J56="","","/"&amp;女子!$J$5))&amp;(IF(女子!K56="","","/"&amp;女子!$K$5))&amp;(IF(女子!L56="","","/"&amp;女子!$L$5))&amp;(IF(女子!M56="","","/"&amp;女子!$M$5))&amp;(IF(女子!N56="","","/"&amp;女子!$N$5))&amp;(IF(女子!O56="","","/"&amp;女子!$O$5))&amp;(IF(女子!P56="","","/"&amp;女子!$P$5))</f>
        <v/>
      </c>
      <c r="Y64" s="86" t="str">
        <f>IF($O64="","",IF(COUNTIF('4x100R'!$K$6:$K$45,申込書!$O64)=0,"","〇"))</f>
        <v/>
      </c>
    </row>
    <row r="65" spans="1:25">
      <c r="A65" s="64">
        <f t="shared" si="0"/>
        <v>52</v>
      </c>
      <c r="B65" s="75" t="str">
        <f>IF(選手登録!E67="","",選手登録!E67)</f>
        <v/>
      </c>
      <c r="C65" s="102" t="str">
        <f>IF(選手登録!F67="","",選手登録!F67)</f>
        <v/>
      </c>
      <c r="D65" s="151" t="str">
        <f>IF(選手登録!G67="","",選手登録!G67)</f>
        <v/>
      </c>
      <c r="E65" s="152"/>
      <c r="F65" s="71" t="str">
        <f>IF(選手登録!H67="","",選手登録!H67)</f>
        <v/>
      </c>
      <c r="G65" s="153" t="str">
        <f>IF(選手登録!D67="","",選手登録!D67)</f>
        <v/>
      </c>
      <c r="H65" s="154"/>
      <c r="I65" s="155" t="str">
        <f>(IF(男子!G57="","","/"&amp;男子!$G$5))&amp;(IF(男子!H57="","","/"&amp;男子!$H$5))&amp;(IF(男子!I57="","","/"&amp;男子!$I$5))&amp;(IF(男子!J57="","","/"&amp;男子!$J$5))&amp;(IF(男子!K57="","","/"&amp;男子!$K$5))&amp;(IF(男子!L57="","","/"&amp;男子!$L$5))&amp;(IF(男子!M57="","","/"&amp;男子!$M$5))&amp;(IF(男子!N57="","","/"&amp;男子!$N$5))&amp;(IF(男子!O57="","","/"&amp;男子!$O$5))&amp;(IF(男子!P57="","","/"&amp;男子!$P$5))&amp;(IF(男子!Q57="","","/"&amp;男子!$Q$5))&amp;(IF(男子!R57="","","/"&amp;男子!$R$5))</f>
        <v/>
      </c>
      <c r="J65" s="156"/>
      <c r="K65" s="156"/>
      <c r="L65" s="157" t="str">
        <f>IF($B65="","",IF(COUNTIF('4x100R'!$D$6:$D$45,申込書!$B65)=0,"","〇"))</f>
        <v/>
      </c>
      <c r="M65" s="158"/>
      <c r="N65" s="64">
        <f t="shared" si="1"/>
        <v>52</v>
      </c>
      <c r="O65" s="75" t="str">
        <f>IF(選手登録!N67="","",選手登録!N67)</f>
        <v/>
      </c>
      <c r="P65" s="151" t="str">
        <f>IF(選手登録!O67="","",選手登録!O67)</f>
        <v/>
      </c>
      <c r="Q65" s="151" t="str">
        <f>IF(選手登録!M67="","",選手登録!M67)</f>
        <v/>
      </c>
      <c r="R65" s="159" t="str">
        <f>IF(選手登録!N67="","",選手登録!N67)</f>
        <v/>
      </c>
      <c r="S65" s="151" t="str">
        <f>IF(選手登録!P67="","",選手登録!P67)</f>
        <v/>
      </c>
      <c r="T65" s="159" t="str">
        <f>IF(選手登録!P67="","",選手登録!P67)</f>
        <v/>
      </c>
      <c r="U65" s="71" t="str">
        <f>IF(選手登録!Q67="","",選手登録!Q67)</f>
        <v/>
      </c>
      <c r="V65" s="153" t="str">
        <f>IF(選手登録!M67="","",選手登録!M67)</f>
        <v/>
      </c>
      <c r="W65" s="153"/>
      <c r="X65" s="71" t="str">
        <f>(IF(女子!G57="","","/"&amp;女子!$G$5))&amp;(IF(女子!H57="","","/"&amp;女子!$H$5))&amp;(IF(女子!I57="","","/"&amp;女子!$I$5))&amp;(IF(女子!J57="","","/"&amp;女子!$J$5))&amp;(IF(女子!K57="","","/"&amp;女子!$K$5))&amp;(IF(女子!L57="","","/"&amp;女子!$L$5))&amp;(IF(女子!M57="","","/"&amp;女子!$M$5))&amp;(IF(女子!N57="","","/"&amp;女子!$N$5))&amp;(IF(女子!O57="","","/"&amp;女子!$O$5))&amp;(IF(女子!P57="","","/"&amp;女子!$P$5))</f>
        <v/>
      </c>
      <c r="Y65" s="86" t="str">
        <f>IF($O65="","",IF(COUNTIF('4x100R'!$K$6:$K$45,申込書!$O65)=0,"","〇"))</f>
        <v/>
      </c>
    </row>
    <row r="66" spans="1:25">
      <c r="A66" s="64">
        <f t="shared" si="0"/>
        <v>53</v>
      </c>
      <c r="B66" s="75" t="str">
        <f>IF(選手登録!E68="","",選手登録!E68)</f>
        <v/>
      </c>
      <c r="C66" s="102" t="str">
        <f>IF(選手登録!F68="","",選手登録!F68)</f>
        <v/>
      </c>
      <c r="D66" s="151" t="str">
        <f>IF(選手登録!G68="","",選手登録!G68)</f>
        <v/>
      </c>
      <c r="E66" s="152"/>
      <c r="F66" s="71" t="str">
        <f>IF(選手登録!H68="","",選手登録!H68)</f>
        <v/>
      </c>
      <c r="G66" s="153" t="str">
        <f>IF(選手登録!D68="","",選手登録!D68)</f>
        <v/>
      </c>
      <c r="H66" s="154"/>
      <c r="I66" s="155" t="str">
        <f>(IF(男子!G58="","","/"&amp;男子!$G$5))&amp;(IF(男子!H58="","","/"&amp;男子!$H$5))&amp;(IF(男子!I58="","","/"&amp;男子!$I$5))&amp;(IF(男子!J58="","","/"&amp;男子!$J$5))&amp;(IF(男子!K58="","","/"&amp;男子!$K$5))&amp;(IF(男子!L58="","","/"&amp;男子!$L$5))&amp;(IF(男子!M58="","","/"&amp;男子!$M$5))&amp;(IF(男子!N58="","","/"&amp;男子!$N$5))&amp;(IF(男子!O58="","","/"&amp;男子!$O$5))&amp;(IF(男子!P58="","","/"&amp;男子!$P$5))&amp;(IF(男子!Q58="","","/"&amp;男子!$Q$5))&amp;(IF(男子!R58="","","/"&amp;男子!$R$5))</f>
        <v/>
      </c>
      <c r="J66" s="156"/>
      <c r="K66" s="156"/>
      <c r="L66" s="157" t="str">
        <f>IF($B66="","",IF(COUNTIF('4x100R'!$D$6:$D$45,申込書!$B66)=0,"","〇"))</f>
        <v/>
      </c>
      <c r="M66" s="158"/>
      <c r="N66" s="64">
        <f t="shared" si="1"/>
        <v>53</v>
      </c>
      <c r="O66" s="75" t="str">
        <f>IF(選手登録!N68="","",選手登録!N68)</f>
        <v/>
      </c>
      <c r="P66" s="151" t="str">
        <f>IF(選手登録!O68="","",選手登録!O68)</f>
        <v/>
      </c>
      <c r="Q66" s="151" t="str">
        <f>IF(選手登録!M68="","",選手登録!M68)</f>
        <v/>
      </c>
      <c r="R66" s="159" t="str">
        <f>IF(選手登録!N68="","",選手登録!N68)</f>
        <v/>
      </c>
      <c r="S66" s="151" t="str">
        <f>IF(選手登録!P68="","",選手登録!P68)</f>
        <v/>
      </c>
      <c r="T66" s="159" t="str">
        <f>IF(選手登録!P68="","",選手登録!P68)</f>
        <v/>
      </c>
      <c r="U66" s="71" t="str">
        <f>IF(選手登録!Q68="","",選手登録!Q68)</f>
        <v/>
      </c>
      <c r="V66" s="153" t="str">
        <f>IF(選手登録!M68="","",選手登録!M68)</f>
        <v/>
      </c>
      <c r="W66" s="153"/>
      <c r="X66" s="71" t="str">
        <f>(IF(女子!G58="","","/"&amp;女子!$G$5))&amp;(IF(女子!H58="","","/"&amp;女子!$H$5))&amp;(IF(女子!I58="","","/"&amp;女子!$I$5))&amp;(IF(女子!J58="","","/"&amp;女子!$J$5))&amp;(IF(女子!K58="","","/"&amp;女子!$K$5))&amp;(IF(女子!L58="","","/"&amp;女子!$L$5))&amp;(IF(女子!M58="","","/"&amp;女子!$M$5))&amp;(IF(女子!N58="","","/"&amp;女子!$N$5))&amp;(IF(女子!O58="","","/"&amp;女子!$O$5))&amp;(IF(女子!P58="","","/"&amp;女子!$P$5))</f>
        <v/>
      </c>
      <c r="Y66" s="86" t="str">
        <f>IF($O66="","",IF(COUNTIF('4x100R'!$K$6:$K$45,申込書!$O66)=0,"","〇"))</f>
        <v/>
      </c>
    </row>
    <row r="67" spans="1:25">
      <c r="A67" s="64">
        <f t="shared" si="0"/>
        <v>54</v>
      </c>
      <c r="B67" s="75" t="str">
        <f>IF(選手登録!E69="","",選手登録!E69)</f>
        <v/>
      </c>
      <c r="C67" s="102" t="str">
        <f>IF(選手登録!F69="","",選手登録!F69)</f>
        <v/>
      </c>
      <c r="D67" s="151" t="str">
        <f>IF(選手登録!G69="","",選手登録!G69)</f>
        <v/>
      </c>
      <c r="E67" s="152"/>
      <c r="F67" s="71" t="str">
        <f>IF(選手登録!H69="","",選手登録!H69)</f>
        <v/>
      </c>
      <c r="G67" s="153" t="str">
        <f>IF(選手登録!D69="","",選手登録!D69)</f>
        <v/>
      </c>
      <c r="H67" s="154"/>
      <c r="I67" s="155" t="str">
        <f>(IF(男子!G59="","","/"&amp;男子!$G$5))&amp;(IF(男子!H59="","","/"&amp;男子!$H$5))&amp;(IF(男子!I59="","","/"&amp;男子!$I$5))&amp;(IF(男子!J59="","","/"&amp;男子!$J$5))&amp;(IF(男子!K59="","","/"&amp;男子!$K$5))&amp;(IF(男子!L59="","","/"&amp;男子!$L$5))&amp;(IF(男子!M59="","","/"&amp;男子!$M$5))&amp;(IF(男子!N59="","","/"&amp;男子!$N$5))&amp;(IF(男子!O59="","","/"&amp;男子!$O$5))&amp;(IF(男子!P59="","","/"&amp;男子!$P$5))&amp;(IF(男子!Q59="","","/"&amp;男子!$Q$5))&amp;(IF(男子!R59="","","/"&amp;男子!$R$5))</f>
        <v/>
      </c>
      <c r="J67" s="156"/>
      <c r="K67" s="156"/>
      <c r="L67" s="157" t="str">
        <f>IF($B67="","",IF(COUNTIF('4x100R'!$D$6:$D$45,申込書!$B67)=0,"","〇"))</f>
        <v/>
      </c>
      <c r="M67" s="158"/>
      <c r="N67" s="64">
        <f t="shared" si="1"/>
        <v>54</v>
      </c>
      <c r="O67" s="75" t="str">
        <f>IF(選手登録!N69="","",選手登録!N69)</f>
        <v/>
      </c>
      <c r="P67" s="151" t="str">
        <f>IF(選手登録!O69="","",選手登録!O69)</f>
        <v/>
      </c>
      <c r="Q67" s="151" t="str">
        <f>IF(選手登録!M69="","",選手登録!M69)</f>
        <v/>
      </c>
      <c r="R67" s="159" t="str">
        <f>IF(選手登録!N69="","",選手登録!N69)</f>
        <v/>
      </c>
      <c r="S67" s="151" t="str">
        <f>IF(選手登録!P69="","",選手登録!P69)</f>
        <v/>
      </c>
      <c r="T67" s="159" t="str">
        <f>IF(選手登録!P69="","",選手登録!P69)</f>
        <v/>
      </c>
      <c r="U67" s="71" t="str">
        <f>IF(選手登録!Q69="","",選手登録!Q69)</f>
        <v/>
      </c>
      <c r="V67" s="153" t="str">
        <f>IF(選手登録!M69="","",選手登録!M69)</f>
        <v/>
      </c>
      <c r="W67" s="153"/>
      <c r="X67" s="71" t="str">
        <f>(IF(女子!G59="","","/"&amp;女子!$G$5))&amp;(IF(女子!H59="","","/"&amp;女子!$H$5))&amp;(IF(女子!I59="","","/"&amp;女子!$I$5))&amp;(IF(女子!J59="","","/"&amp;女子!$J$5))&amp;(IF(女子!K59="","","/"&amp;女子!$K$5))&amp;(IF(女子!L59="","","/"&amp;女子!$L$5))&amp;(IF(女子!M59="","","/"&amp;女子!$M$5))&amp;(IF(女子!N59="","","/"&amp;女子!$N$5))&amp;(IF(女子!O59="","","/"&amp;女子!$O$5))&amp;(IF(女子!P59="","","/"&amp;女子!$P$5))</f>
        <v/>
      </c>
      <c r="Y67" s="86" t="str">
        <f>IF($O67="","",IF(COUNTIF('4x100R'!$K$6:$K$45,申込書!$O67)=0,"","〇"))</f>
        <v/>
      </c>
    </row>
    <row r="68" spans="1:25">
      <c r="A68" s="64">
        <f t="shared" si="0"/>
        <v>55</v>
      </c>
      <c r="B68" s="75" t="str">
        <f>IF(選手登録!E70="","",選手登録!E70)</f>
        <v/>
      </c>
      <c r="C68" s="102" t="str">
        <f>IF(選手登録!F70="","",選手登録!F70)</f>
        <v/>
      </c>
      <c r="D68" s="151" t="str">
        <f>IF(選手登録!G70="","",選手登録!G70)</f>
        <v/>
      </c>
      <c r="E68" s="152"/>
      <c r="F68" s="71" t="str">
        <f>IF(選手登録!H70="","",選手登録!H70)</f>
        <v/>
      </c>
      <c r="G68" s="153" t="str">
        <f>IF(選手登録!D70="","",選手登録!D70)</f>
        <v/>
      </c>
      <c r="H68" s="154"/>
      <c r="I68" s="155" t="str">
        <f>(IF(男子!G60="","","/"&amp;男子!$G$5))&amp;(IF(男子!H60="","","/"&amp;男子!$H$5))&amp;(IF(男子!I60="","","/"&amp;男子!$I$5))&amp;(IF(男子!J60="","","/"&amp;男子!$J$5))&amp;(IF(男子!K60="","","/"&amp;男子!$K$5))&amp;(IF(男子!L60="","","/"&amp;男子!$L$5))&amp;(IF(男子!M60="","","/"&amp;男子!$M$5))&amp;(IF(男子!N60="","","/"&amp;男子!$N$5))&amp;(IF(男子!O60="","","/"&amp;男子!$O$5))&amp;(IF(男子!P60="","","/"&amp;男子!$P$5))&amp;(IF(男子!Q60="","","/"&amp;男子!$Q$5))&amp;(IF(男子!R60="","","/"&amp;男子!$R$5))</f>
        <v/>
      </c>
      <c r="J68" s="156"/>
      <c r="K68" s="156"/>
      <c r="L68" s="157" t="str">
        <f>IF($B68="","",IF(COUNTIF('4x100R'!$D$6:$D$45,申込書!$B68)=0,"","〇"))</f>
        <v/>
      </c>
      <c r="M68" s="158"/>
      <c r="N68" s="64">
        <f t="shared" si="1"/>
        <v>55</v>
      </c>
      <c r="O68" s="75" t="str">
        <f>IF(選手登録!N70="","",選手登録!N70)</f>
        <v/>
      </c>
      <c r="P68" s="151" t="str">
        <f>IF(選手登録!O70="","",選手登録!O70)</f>
        <v/>
      </c>
      <c r="Q68" s="151" t="str">
        <f>IF(選手登録!M70="","",選手登録!M70)</f>
        <v/>
      </c>
      <c r="R68" s="159" t="str">
        <f>IF(選手登録!N70="","",選手登録!N70)</f>
        <v/>
      </c>
      <c r="S68" s="151" t="str">
        <f>IF(選手登録!P70="","",選手登録!P70)</f>
        <v/>
      </c>
      <c r="T68" s="159" t="str">
        <f>IF(選手登録!P70="","",選手登録!P70)</f>
        <v/>
      </c>
      <c r="U68" s="71" t="str">
        <f>IF(選手登録!Q70="","",選手登録!Q70)</f>
        <v/>
      </c>
      <c r="V68" s="153" t="str">
        <f>IF(選手登録!M70="","",選手登録!M70)</f>
        <v/>
      </c>
      <c r="W68" s="153"/>
      <c r="X68" s="71" t="str">
        <f>(IF(女子!G60="","","/"&amp;女子!$G$5))&amp;(IF(女子!H60="","","/"&amp;女子!$H$5))&amp;(IF(女子!I60="","","/"&amp;女子!$I$5))&amp;(IF(女子!J60="","","/"&amp;女子!$J$5))&amp;(IF(女子!K60="","","/"&amp;女子!$K$5))&amp;(IF(女子!L60="","","/"&amp;女子!$L$5))&amp;(IF(女子!M60="","","/"&amp;女子!$M$5))&amp;(IF(女子!N60="","","/"&amp;女子!$N$5))&amp;(IF(女子!O60="","","/"&amp;女子!$O$5))&amp;(IF(女子!P60="","","/"&amp;女子!$P$5))</f>
        <v/>
      </c>
      <c r="Y68" s="86" t="str">
        <f>IF($O68="","",IF(COUNTIF('4x100R'!$K$6:$K$45,申込書!$O68)=0,"","〇"))</f>
        <v/>
      </c>
    </row>
    <row r="69" spans="1:25">
      <c r="A69" s="64">
        <f t="shared" si="0"/>
        <v>56</v>
      </c>
      <c r="B69" s="75" t="str">
        <f>IF(選手登録!E71="","",選手登録!E71)</f>
        <v/>
      </c>
      <c r="C69" s="102" t="str">
        <f>IF(選手登録!F71="","",選手登録!F71)</f>
        <v/>
      </c>
      <c r="D69" s="151" t="str">
        <f>IF(選手登録!G71="","",選手登録!G71)</f>
        <v/>
      </c>
      <c r="E69" s="152"/>
      <c r="F69" s="71" t="str">
        <f>IF(選手登録!H71="","",選手登録!H71)</f>
        <v/>
      </c>
      <c r="G69" s="153" t="str">
        <f>IF(選手登録!D71="","",選手登録!D71)</f>
        <v/>
      </c>
      <c r="H69" s="154"/>
      <c r="I69" s="155" t="str">
        <f>(IF(男子!G61="","","/"&amp;男子!$G$5))&amp;(IF(男子!H61="","","/"&amp;男子!$H$5))&amp;(IF(男子!I61="","","/"&amp;男子!$I$5))&amp;(IF(男子!J61="","","/"&amp;男子!$J$5))&amp;(IF(男子!K61="","","/"&amp;男子!$K$5))&amp;(IF(男子!L61="","","/"&amp;男子!$L$5))&amp;(IF(男子!M61="","","/"&amp;男子!$M$5))&amp;(IF(男子!N61="","","/"&amp;男子!$N$5))&amp;(IF(男子!O61="","","/"&amp;男子!$O$5))&amp;(IF(男子!P61="","","/"&amp;男子!$P$5))&amp;(IF(男子!Q61="","","/"&amp;男子!$Q$5))&amp;(IF(男子!R61="","","/"&amp;男子!$R$5))</f>
        <v/>
      </c>
      <c r="J69" s="156"/>
      <c r="K69" s="156"/>
      <c r="L69" s="157" t="str">
        <f>IF($B69="","",IF(COUNTIF('4x100R'!$D$6:$D$45,申込書!$B69)=0,"","〇"))</f>
        <v/>
      </c>
      <c r="M69" s="158"/>
      <c r="N69" s="64">
        <f t="shared" si="1"/>
        <v>56</v>
      </c>
      <c r="O69" s="75" t="str">
        <f>IF(選手登録!N71="","",選手登録!N71)</f>
        <v/>
      </c>
      <c r="P69" s="151" t="str">
        <f>IF(選手登録!O71="","",選手登録!O71)</f>
        <v/>
      </c>
      <c r="Q69" s="151" t="str">
        <f>IF(選手登録!M71="","",選手登録!M71)</f>
        <v/>
      </c>
      <c r="R69" s="159" t="str">
        <f>IF(選手登録!N71="","",選手登録!N71)</f>
        <v/>
      </c>
      <c r="S69" s="151" t="str">
        <f>IF(選手登録!P71="","",選手登録!P71)</f>
        <v/>
      </c>
      <c r="T69" s="159" t="str">
        <f>IF(選手登録!P71="","",選手登録!P71)</f>
        <v/>
      </c>
      <c r="U69" s="71" t="str">
        <f>IF(選手登録!Q71="","",選手登録!Q71)</f>
        <v/>
      </c>
      <c r="V69" s="153" t="str">
        <f>IF(選手登録!M71="","",選手登録!M71)</f>
        <v/>
      </c>
      <c r="W69" s="153"/>
      <c r="X69" s="71" t="str">
        <f>(IF(女子!G61="","","/"&amp;女子!$G$5))&amp;(IF(女子!H61="","","/"&amp;女子!$H$5))&amp;(IF(女子!I61="","","/"&amp;女子!$I$5))&amp;(IF(女子!J61="","","/"&amp;女子!$J$5))&amp;(IF(女子!K61="","","/"&amp;女子!$K$5))&amp;(IF(女子!L61="","","/"&amp;女子!$L$5))&amp;(IF(女子!M61="","","/"&amp;女子!$M$5))&amp;(IF(女子!N61="","","/"&amp;女子!$N$5))&amp;(IF(女子!O61="","","/"&amp;女子!$O$5))&amp;(IF(女子!P61="","","/"&amp;女子!$P$5))</f>
        <v/>
      </c>
      <c r="Y69" s="86" t="str">
        <f>IF($O69="","",IF(COUNTIF('4x100R'!$K$6:$K$45,申込書!$O69)=0,"","〇"))</f>
        <v/>
      </c>
    </row>
    <row r="70" spans="1:25">
      <c r="A70" s="64">
        <f t="shared" si="0"/>
        <v>57</v>
      </c>
      <c r="B70" s="75" t="str">
        <f>IF(選手登録!E72="","",選手登録!E72)</f>
        <v/>
      </c>
      <c r="C70" s="102" t="str">
        <f>IF(選手登録!F72="","",選手登録!F72)</f>
        <v/>
      </c>
      <c r="D70" s="151" t="str">
        <f>IF(選手登録!G72="","",選手登録!G72)</f>
        <v/>
      </c>
      <c r="E70" s="152"/>
      <c r="F70" s="71" t="str">
        <f>IF(選手登録!H72="","",選手登録!H72)</f>
        <v/>
      </c>
      <c r="G70" s="153" t="str">
        <f>IF(選手登録!D72="","",選手登録!D72)</f>
        <v/>
      </c>
      <c r="H70" s="154"/>
      <c r="I70" s="155" t="str">
        <f>(IF(男子!G62="","","/"&amp;男子!$G$5))&amp;(IF(男子!H62="","","/"&amp;男子!$H$5))&amp;(IF(男子!I62="","","/"&amp;男子!$I$5))&amp;(IF(男子!J62="","","/"&amp;男子!$J$5))&amp;(IF(男子!K62="","","/"&amp;男子!$K$5))&amp;(IF(男子!L62="","","/"&amp;男子!$L$5))&amp;(IF(男子!M62="","","/"&amp;男子!$M$5))&amp;(IF(男子!N62="","","/"&amp;男子!$N$5))&amp;(IF(男子!O62="","","/"&amp;男子!$O$5))&amp;(IF(男子!P62="","","/"&amp;男子!$P$5))&amp;(IF(男子!Q62="","","/"&amp;男子!$Q$5))&amp;(IF(男子!R62="","","/"&amp;男子!$R$5))</f>
        <v/>
      </c>
      <c r="J70" s="156"/>
      <c r="K70" s="156"/>
      <c r="L70" s="157" t="str">
        <f>IF($B70="","",IF(COUNTIF('4x100R'!$D$6:$D$45,申込書!$B70)=0,"","〇"))</f>
        <v/>
      </c>
      <c r="M70" s="158"/>
      <c r="N70" s="64">
        <f t="shared" si="1"/>
        <v>57</v>
      </c>
      <c r="O70" s="75" t="str">
        <f>IF(選手登録!N72="","",選手登録!N72)</f>
        <v/>
      </c>
      <c r="P70" s="151" t="str">
        <f>IF(選手登録!O72="","",選手登録!O72)</f>
        <v/>
      </c>
      <c r="Q70" s="151" t="str">
        <f>IF(選手登録!M72="","",選手登録!M72)</f>
        <v/>
      </c>
      <c r="R70" s="159" t="str">
        <f>IF(選手登録!N72="","",選手登録!N72)</f>
        <v/>
      </c>
      <c r="S70" s="151" t="str">
        <f>IF(選手登録!P72="","",選手登録!P72)</f>
        <v/>
      </c>
      <c r="T70" s="159" t="str">
        <f>IF(選手登録!P72="","",選手登録!P72)</f>
        <v/>
      </c>
      <c r="U70" s="71" t="str">
        <f>IF(選手登録!Q72="","",選手登録!Q72)</f>
        <v/>
      </c>
      <c r="V70" s="153" t="str">
        <f>IF(選手登録!M72="","",選手登録!M72)</f>
        <v/>
      </c>
      <c r="W70" s="153"/>
      <c r="X70" s="71" t="str">
        <f>(IF(女子!G62="","","/"&amp;女子!$G$5))&amp;(IF(女子!H62="","","/"&amp;女子!$H$5))&amp;(IF(女子!I62="","","/"&amp;女子!$I$5))&amp;(IF(女子!J62="","","/"&amp;女子!$J$5))&amp;(IF(女子!K62="","","/"&amp;女子!$K$5))&amp;(IF(女子!L62="","","/"&amp;女子!$L$5))&amp;(IF(女子!M62="","","/"&amp;女子!$M$5))&amp;(IF(女子!N62="","","/"&amp;女子!$N$5))&amp;(IF(女子!O62="","","/"&amp;女子!$O$5))&amp;(IF(女子!P62="","","/"&amp;女子!$P$5))</f>
        <v/>
      </c>
      <c r="Y70" s="86" t="str">
        <f>IF($O70="","",IF(COUNTIF('4x100R'!$K$6:$K$45,申込書!$O70)=0,"","〇"))</f>
        <v/>
      </c>
    </row>
    <row r="71" spans="1:25">
      <c r="A71" s="64">
        <f t="shared" si="0"/>
        <v>58</v>
      </c>
      <c r="B71" s="75" t="str">
        <f>IF(選手登録!E73="","",選手登録!E73)</f>
        <v/>
      </c>
      <c r="C71" s="102" t="str">
        <f>IF(選手登録!F73="","",選手登録!F73)</f>
        <v/>
      </c>
      <c r="D71" s="151" t="str">
        <f>IF(選手登録!G73="","",選手登録!G73)</f>
        <v/>
      </c>
      <c r="E71" s="152"/>
      <c r="F71" s="71" t="str">
        <f>IF(選手登録!H73="","",選手登録!H73)</f>
        <v/>
      </c>
      <c r="G71" s="153" t="str">
        <f>IF(選手登録!D73="","",選手登録!D73)</f>
        <v/>
      </c>
      <c r="H71" s="154"/>
      <c r="I71" s="155" t="str">
        <f>(IF(男子!G63="","","/"&amp;男子!$G$5))&amp;(IF(男子!H63="","","/"&amp;男子!$H$5))&amp;(IF(男子!I63="","","/"&amp;男子!$I$5))&amp;(IF(男子!J63="","","/"&amp;男子!$J$5))&amp;(IF(男子!K63="","","/"&amp;男子!$K$5))&amp;(IF(男子!L63="","","/"&amp;男子!$L$5))&amp;(IF(男子!M63="","","/"&amp;男子!$M$5))&amp;(IF(男子!N63="","","/"&amp;男子!$N$5))&amp;(IF(男子!O63="","","/"&amp;男子!$O$5))&amp;(IF(男子!P63="","","/"&amp;男子!$P$5))&amp;(IF(男子!Q63="","","/"&amp;男子!$Q$5))&amp;(IF(男子!R63="","","/"&amp;男子!$R$5))</f>
        <v/>
      </c>
      <c r="J71" s="156"/>
      <c r="K71" s="156"/>
      <c r="L71" s="157" t="str">
        <f>IF($B71="","",IF(COUNTIF('4x100R'!$D$6:$D$45,申込書!$B71)=0,"","〇"))</f>
        <v/>
      </c>
      <c r="M71" s="158"/>
      <c r="N71" s="64">
        <f t="shared" si="1"/>
        <v>58</v>
      </c>
      <c r="O71" s="75" t="str">
        <f>IF(選手登録!N73="","",選手登録!N73)</f>
        <v/>
      </c>
      <c r="P71" s="151" t="str">
        <f>IF(選手登録!O73="","",選手登録!O73)</f>
        <v/>
      </c>
      <c r="Q71" s="151" t="str">
        <f>IF(選手登録!M73="","",選手登録!M73)</f>
        <v/>
      </c>
      <c r="R71" s="159" t="str">
        <f>IF(選手登録!N73="","",選手登録!N73)</f>
        <v/>
      </c>
      <c r="S71" s="151" t="str">
        <f>IF(選手登録!P73="","",選手登録!P73)</f>
        <v/>
      </c>
      <c r="T71" s="159" t="str">
        <f>IF(選手登録!P73="","",選手登録!P73)</f>
        <v/>
      </c>
      <c r="U71" s="71" t="str">
        <f>IF(選手登録!Q73="","",選手登録!Q73)</f>
        <v/>
      </c>
      <c r="V71" s="153" t="str">
        <f>IF(選手登録!M73="","",選手登録!M73)</f>
        <v/>
      </c>
      <c r="W71" s="153"/>
      <c r="X71" s="71" t="str">
        <f>(IF(女子!G63="","","/"&amp;女子!$G$5))&amp;(IF(女子!H63="","","/"&amp;女子!$H$5))&amp;(IF(女子!I63="","","/"&amp;女子!$I$5))&amp;(IF(女子!J63="","","/"&amp;女子!$J$5))&amp;(IF(女子!K63="","","/"&amp;女子!$K$5))&amp;(IF(女子!L63="","","/"&amp;女子!$L$5))&amp;(IF(女子!M63="","","/"&amp;女子!$M$5))&amp;(IF(女子!N63="","","/"&amp;女子!$N$5))&amp;(IF(女子!O63="","","/"&amp;女子!$O$5))&amp;(IF(女子!P63="","","/"&amp;女子!$P$5))</f>
        <v/>
      </c>
      <c r="Y71" s="86" t="str">
        <f>IF($O71="","",IF(COUNTIF('4x100R'!$K$6:$K$45,申込書!$O71)=0,"","〇"))</f>
        <v/>
      </c>
    </row>
    <row r="72" spans="1:25">
      <c r="A72" s="64">
        <f t="shared" si="0"/>
        <v>59</v>
      </c>
      <c r="B72" s="75" t="str">
        <f>IF(選手登録!E74="","",選手登録!E74)</f>
        <v/>
      </c>
      <c r="C72" s="102" t="str">
        <f>IF(選手登録!F74="","",選手登録!F74)</f>
        <v/>
      </c>
      <c r="D72" s="151" t="str">
        <f>IF(選手登録!G74="","",選手登録!G74)</f>
        <v/>
      </c>
      <c r="E72" s="152"/>
      <c r="F72" s="71" t="str">
        <f>IF(選手登録!H74="","",選手登録!H74)</f>
        <v/>
      </c>
      <c r="G72" s="153" t="str">
        <f>IF(選手登録!D74="","",選手登録!D74)</f>
        <v/>
      </c>
      <c r="H72" s="154"/>
      <c r="I72" s="155" t="str">
        <f>(IF(男子!G64="","","/"&amp;男子!$G$5))&amp;(IF(男子!H64="","","/"&amp;男子!$H$5))&amp;(IF(男子!I64="","","/"&amp;男子!$I$5))&amp;(IF(男子!J64="","","/"&amp;男子!$J$5))&amp;(IF(男子!K64="","","/"&amp;男子!$K$5))&amp;(IF(男子!L64="","","/"&amp;男子!$L$5))&amp;(IF(男子!M64="","","/"&amp;男子!$M$5))&amp;(IF(男子!N64="","","/"&amp;男子!$N$5))&amp;(IF(男子!O64="","","/"&amp;男子!$O$5))&amp;(IF(男子!P64="","","/"&amp;男子!$P$5))&amp;(IF(男子!Q64="","","/"&amp;男子!$Q$5))&amp;(IF(男子!R64="","","/"&amp;男子!$R$5))</f>
        <v/>
      </c>
      <c r="J72" s="156"/>
      <c r="K72" s="156"/>
      <c r="L72" s="157" t="str">
        <f>IF($B72="","",IF(COUNTIF('4x100R'!$D$6:$D$45,申込書!$B72)=0,"","〇"))</f>
        <v/>
      </c>
      <c r="M72" s="158"/>
      <c r="N72" s="64">
        <f t="shared" si="1"/>
        <v>59</v>
      </c>
      <c r="O72" s="75" t="str">
        <f>IF(選手登録!N74="","",選手登録!N74)</f>
        <v/>
      </c>
      <c r="P72" s="151" t="str">
        <f>IF(選手登録!O74="","",選手登録!O74)</f>
        <v/>
      </c>
      <c r="Q72" s="151" t="str">
        <f>IF(選手登録!M74="","",選手登録!M74)</f>
        <v/>
      </c>
      <c r="R72" s="159" t="str">
        <f>IF(選手登録!N74="","",選手登録!N74)</f>
        <v/>
      </c>
      <c r="S72" s="151" t="str">
        <f>IF(選手登録!P74="","",選手登録!P74)</f>
        <v/>
      </c>
      <c r="T72" s="159" t="str">
        <f>IF(選手登録!P74="","",選手登録!P74)</f>
        <v/>
      </c>
      <c r="U72" s="71" t="str">
        <f>IF(選手登録!Q74="","",選手登録!Q74)</f>
        <v/>
      </c>
      <c r="V72" s="153" t="str">
        <f>IF(選手登録!M74="","",選手登録!M74)</f>
        <v/>
      </c>
      <c r="W72" s="153"/>
      <c r="X72" s="71" t="str">
        <f>(IF(女子!G64="","","/"&amp;女子!$G$5))&amp;(IF(女子!H64="","","/"&amp;女子!$H$5))&amp;(IF(女子!I64="","","/"&amp;女子!$I$5))&amp;(IF(女子!J64="","","/"&amp;女子!$J$5))&amp;(IF(女子!K64="","","/"&amp;女子!$K$5))&amp;(IF(女子!L64="","","/"&amp;女子!$L$5))&amp;(IF(女子!M64="","","/"&amp;女子!$M$5))&amp;(IF(女子!N64="","","/"&amp;女子!$N$5))&amp;(IF(女子!O64="","","/"&amp;女子!$O$5))&amp;(IF(女子!P64="","","/"&amp;女子!$P$5))</f>
        <v/>
      </c>
      <c r="Y72" s="86" t="str">
        <f>IF($O72="","",IF(COUNTIF('4x100R'!$K$6:$K$45,申込書!$O72)=0,"","〇"))</f>
        <v/>
      </c>
    </row>
    <row r="73" spans="1:25">
      <c r="A73" s="64">
        <f t="shared" si="0"/>
        <v>60</v>
      </c>
      <c r="B73" s="75" t="str">
        <f>IF(選手登録!E75="","",選手登録!E75)</f>
        <v/>
      </c>
      <c r="C73" s="102" t="str">
        <f>IF(選手登録!F75="","",選手登録!F75)</f>
        <v/>
      </c>
      <c r="D73" s="151" t="str">
        <f>IF(選手登録!G75="","",選手登録!G75)</f>
        <v/>
      </c>
      <c r="E73" s="152"/>
      <c r="F73" s="71" t="str">
        <f>IF(選手登録!H75="","",選手登録!H75)</f>
        <v/>
      </c>
      <c r="G73" s="153" t="str">
        <f>IF(選手登録!D75="","",選手登録!D75)</f>
        <v/>
      </c>
      <c r="H73" s="154"/>
      <c r="I73" s="155" t="str">
        <f>(IF(男子!G65="","","/"&amp;男子!$G$5))&amp;(IF(男子!H65="","","/"&amp;男子!$H$5))&amp;(IF(男子!I65="","","/"&amp;男子!$I$5))&amp;(IF(男子!J65="","","/"&amp;男子!$J$5))&amp;(IF(男子!K65="","","/"&amp;男子!$K$5))&amp;(IF(男子!L65="","","/"&amp;男子!$L$5))&amp;(IF(男子!M65="","","/"&amp;男子!$M$5))&amp;(IF(男子!N65="","","/"&amp;男子!$N$5))&amp;(IF(男子!O65="","","/"&amp;男子!$O$5))&amp;(IF(男子!P65="","","/"&amp;男子!$P$5))&amp;(IF(男子!Q65="","","/"&amp;男子!$Q$5))&amp;(IF(男子!R65="","","/"&amp;男子!$R$5))</f>
        <v/>
      </c>
      <c r="J73" s="156"/>
      <c r="K73" s="156"/>
      <c r="L73" s="157" t="str">
        <f>IF($B73="","",IF(COUNTIF('4x100R'!$D$6:$D$45,申込書!$B73)=0,"","〇"))</f>
        <v/>
      </c>
      <c r="M73" s="158"/>
      <c r="N73" s="64">
        <f t="shared" si="1"/>
        <v>60</v>
      </c>
      <c r="O73" s="75" t="str">
        <f>IF(選手登録!N75="","",選手登録!N75)</f>
        <v/>
      </c>
      <c r="P73" s="151" t="str">
        <f>IF(選手登録!O75="","",選手登録!O75)</f>
        <v/>
      </c>
      <c r="Q73" s="151" t="str">
        <f>IF(選手登録!M75="","",選手登録!M75)</f>
        <v/>
      </c>
      <c r="R73" s="159" t="str">
        <f>IF(選手登録!N75="","",選手登録!N75)</f>
        <v/>
      </c>
      <c r="S73" s="151" t="str">
        <f>IF(選手登録!P75="","",選手登録!P75)</f>
        <v/>
      </c>
      <c r="T73" s="159" t="str">
        <f>IF(選手登録!P75="","",選手登録!P75)</f>
        <v/>
      </c>
      <c r="U73" s="71" t="str">
        <f>IF(選手登録!Q75="","",選手登録!Q75)</f>
        <v/>
      </c>
      <c r="V73" s="153" t="str">
        <f>IF(選手登録!M75="","",選手登録!M75)</f>
        <v/>
      </c>
      <c r="W73" s="153"/>
      <c r="X73" s="71" t="str">
        <f>(IF(女子!G65="","","/"&amp;女子!$G$5))&amp;(IF(女子!H65="","","/"&amp;女子!$H$5))&amp;(IF(女子!I65="","","/"&amp;女子!$I$5))&amp;(IF(女子!J65="","","/"&amp;女子!$J$5))&amp;(IF(女子!K65="","","/"&amp;女子!$K$5))&amp;(IF(女子!L65="","","/"&amp;女子!$L$5))&amp;(IF(女子!M65="","","/"&amp;女子!$M$5))&amp;(IF(女子!N65="","","/"&amp;女子!$N$5))&amp;(IF(女子!O65="","","/"&amp;女子!$O$5))&amp;(IF(女子!P65="","","/"&amp;女子!$P$5))</f>
        <v/>
      </c>
      <c r="Y73" s="86" t="str">
        <f>IF($O73="","",IF(COUNTIF('4x100R'!$K$6:$K$45,申込書!$O73)=0,"","〇"))</f>
        <v/>
      </c>
    </row>
    <row r="74" spans="1:25">
      <c r="A74" s="64">
        <f t="shared" si="0"/>
        <v>61</v>
      </c>
      <c r="B74" s="75" t="str">
        <f>IF(選手登録!E76="","",選手登録!E76)</f>
        <v/>
      </c>
      <c r="C74" s="102" t="str">
        <f>IF(選手登録!F76="","",選手登録!F76)</f>
        <v/>
      </c>
      <c r="D74" s="151" t="str">
        <f>IF(選手登録!G76="","",選手登録!G76)</f>
        <v/>
      </c>
      <c r="E74" s="152"/>
      <c r="F74" s="71" t="str">
        <f>IF(選手登録!H76="","",選手登録!H76)</f>
        <v/>
      </c>
      <c r="G74" s="153" t="str">
        <f>IF(選手登録!D76="","",選手登録!D76)</f>
        <v/>
      </c>
      <c r="H74" s="154"/>
      <c r="I74" s="155" t="str">
        <f>(IF(男子!G66="","","/"&amp;男子!$G$5))&amp;(IF(男子!H66="","","/"&amp;男子!$H$5))&amp;(IF(男子!I66="","","/"&amp;男子!$I$5))&amp;(IF(男子!J66="","","/"&amp;男子!$J$5))&amp;(IF(男子!K66="","","/"&amp;男子!$K$5))&amp;(IF(男子!L66="","","/"&amp;男子!$L$5))&amp;(IF(男子!M66="","","/"&amp;男子!$M$5))&amp;(IF(男子!N66="","","/"&amp;男子!$N$5))&amp;(IF(男子!O66="","","/"&amp;男子!$O$5))&amp;(IF(男子!P66="","","/"&amp;男子!$P$5))&amp;(IF(男子!Q66="","","/"&amp;男子!$Q$5))&amp;(IF(男子!R66="","","/"&amp;男子!$R$5))</f>
        <v/>
      </c>
      <c r="J74" s="156"/>
      <c r="K74" s="156"/>
      <c r="L74" s="157" t="str">
        <f>IF($B74="","",IF(COUNTIF('4x100R'!$D$6:$D$45,申込書!$B74)=0,"","〇"))</f>
        <v/>
      </c>
      <c r="M74" s="158"/>
      <c r="N74" s="64">
        <f t="shared" si="1"/>
        <v>61</v>
      </c>
      <c r="O74" s="75" t="str">
        <f>IF(選手登録!N76="","",選手登録!N76)</f>
        <v/>
      </c>
      <c r="P74" s="151" t="str">
        <f>IF(選手登録!O76="","",選手登録!O76)</f>
        <v/>
      </c>
      <c r="Q74" s="151" t="str">
        <f>IF(選手登録!M76="","",選手登録!M76)</f>
        <v/>
      </c>
      <c r="R74" s="159" t="str">
        <f>IF(選手登録!N76="","",選手登録!N76)</f>
        <v/>
      </c>
      <c r="S74" s="151" t="str">
        <f>IF(選手登録!P76="","",選手登録!P76)</f>
        <v/>
      </c>
      <c r="T74" s="159" t="str">
        <f>IF(選手登録!P76="","",選手登録!P76)</f>
        <v/>
      </c>
      <c r="U74" s="71" t="str">
        <f>IF(選手登録!Q76="","",選手登録!Q76)</f>
        <v/>
      </c>
      <c r="V74" s="153" t="str">
        <f>IF(選手登録!M76="","",選手登録!M76)</f>
        <v/>
      </c>
      <c r="W74" s="153"/>
      <c r="X74" s="71" t="str">
        <f>(IF(女子!G66="","","/"&amp;女子!$G$5))&amp;(IF(女子!H66="","","/"&amp;女子!$H$5))&amp;(IF(女子!I66="","","/"&amp;女子!$I$5))&amp;(IF(女子!J66="","","/"&amp;女子!$J$5))&amp;(IF(女子!K66="","","/"&amp;女子!$K$5))&amp;(IF(女子!L66="","","/"&amp;女子!$L$5))&amp;(IF(女子!M66="","","/"&amp;女子!$M$5))&amp;(IF(女子!N66="","","/"&amp;女子!$N$5))&amp;(IF(女子!O66="","","/"&amp;女子!$O$5))&amp;(IF(女子!P66="","","/"&amp;女子!$P$5))</f>
        <v/>
      </c>
      <c r="Y74" s="86" t="str">
        <f>IF($O74="","",IF(COUNTIF('4x100R'!$K$6:$K$45,申込書!$O74)=0,"","〇"))</f>
        <v/>
      </c>
    </row>
    <row r="75" spans="1:25">
      <c r="A75" s="64">
        <f t="shared" si="0"/>
        <v>62</v>
      </c>
      <c r="B75" s="75" t="str">
        <f>IF(選手登録!E77="","",選手登録!E77)</f>
        <v/>
      </c>
      <c r="C75" s="102" t="str">
        <f>IF(選手登録!F77="","",選手登録!F77)</f>
        <v/>
      </c>
      <c r="D75" s="151" t="str">
        <f>IF(選手登録!G77="","",選手登録!G77)</f>
        <v/>
      </c>
      <c r="E75" s="152"/>
      <c r="F75" s="71" t="str">
        <f>IF(選手登録!H77="","",選手登録!H77)</f>
        <v/>
      </c>
      <c r="G75" s="153" t="str">
        <f>IF(選手登録!D77="","",選手登録!D77)</f>
        <v/>
      </c>
      <c r="H75" s="154"/>
      <c r="I75" s="155" t="str">
        <f>(IF(男子!G67="","","/"&amp;男子!$G$5))&amp;(IF(男子!H67="","","/"&amp;男子!$H$5))&amp;(IF(男子!I67="","","/"&amp;男子!$I$5))&amp;(IF(男子!J67="","","/"&amp;男子!$J$5))&amp;(IF(男子!K67="","","/"&amp;男子!$K$5))&amp;(IF(男子!L67="","","/"&amp;男子!$L$5))&amp;(IF(男子!M67="","","/"&amp;男子!$M$5))&amp;(IF(男子!N67="","","/"&amp;男子!$N$5))&amp;(IF(男子!O67="","","/"&amp;男子!$O$5))&amp;(IF(男子!P67="","","/"&amp;男子!$P$5))&amp;(IF(男子!Q67="","","/"&amp;男子!$Q$5))&amp;(IF(男子!R67="","","/"&amp;男子!$R$5))</f>
        <v/>
      </c>
      <c r="J75" s="156"/>
      <c r="K75" s="156"/>
      <c r="L75" s="157" t="str">
        <f>IF($B75="","",IF(COUNTIF('4x100R'!$D$6:$D$45,申込書!$B75)=0,"","〇"))</f>
        <v/>
      </c>
      <c r="M75" s="158"/>
      <c r="N75" s="64">
        <f t="shared" si="1"/>
        <v>62</v>
      </c>
      <c r="O75" s="75" t="str">
        <f>IF(選手登録!N77="","",選手登録!N77)</f>
        <v/>
      </c>
      <c r="P75" s="151" t="str">
        <f>IF(選手登録!O77="","",選手登録!O77)</f>
        <v/>
      </c>
      <c r="Q75" s="151" t="str">
        <f>IF(選手登録!M77="","",選手登録!M77)</f>
        <v/>
      </c>
      <c r="R75" s="159" t="str">
        <f>IF(選手登録!N77="","",選手登録!N77)</f>
        <v/>
      </c>
      <c r="S75" s="151" t="str">
        <f>IF(選手登録!P77="","",選手登録!P77)</f>
        <v/>
      </c>
      <c r="T75" s="159" t="str">
        <f>IF(選手登録!P77="","",選手登録!P77)</f>
        <v/>
      </c>
      <c r="U75" s="71" t="str">
        <f>IF(選手登録!Q77="","",選手登録!Q77)</f>
        <v/>
      </c>
      <c r="V75" s="153" t="str">
        <f>IF(選手登録!M77="","",選手登録!M77)</f>
        <v/>
      </c>
      <c r="W75" s="153"/>
      <c r="X75" s="71" t="str">
        <f>(IF(女子!G67="","","/"&amp;女子!$G$5))&amp;(IF(女子!H67="","","/"&amp;女子!$H$5))&amp;(IF(女子!I67="","","/"&amp;女子!$I$5))&amp;(IF(女子!J67="","","/"&amp;女子!$J$5))&amp;(IF(女子!K67="","","/"&amp;女子!$K$5))&amp;(IF(女子!L67="","","/"&amp;女子!$L$5))&amp;(IF(女子!M67="","","/"&amp;女子!$M$5))&amp;(IF(女子!N67="","","/"&amp;女子!$N$5))&amp;(IF(女子!O67="","","/"&amp;女子!$O$5))&amp;(IF(女子!P67="","","/"&amp;女子!$P$5))</f>
        <v/>
      </c>
      <c r="Y75" s="86" t="str">
        <f>IF($O75="","",IF(COUNTIF('4x100R'!$K$6:$K$45,申込書!$O75)=0,"","〇"))</f>
        <v/>
      </c>
    </row>
    <row r="76" spans="1:25">
      <c r="A76" s="64">
        <f t="shared" si="0"/>
        <v>63</v>
      </c>
      <c r="B76" s="75" t="str">
        <f>IF(選手登録!E78="","",選手登録!E78)</f>
        <v/>
      </c>
      <c r="C76" s="102" t="str">
        <f>IF(選手登録!F78="","",選手登録!F78)</f>
        <v/>
      </c>
      <c r="D76" s="151" t="str">
        <f>IF(選手登録!G78="","",選手登録!G78)</f>
        <v/>
      </c>
      <c r="E76" s="152"/>
      <c r="F76" s="71" t="str">
        <f>IF(選手登録!H78="","",選手登録!H78)</f>
        <v/>
      </c>
      <c r="G76" s="153" t="str">
        <f>IF(選手登録!D78="","",選手登録!D78)</f>
        <v/>
      </c>
      <c r="H76" s="154"/>
      <c r="I76" s="155" t="str">
        <f>(IF(男子!G68="","","/"&amp;男子!$G$5))&amp;(IF(男子!H68="","","/"&amp;男子!$H$5))&amp;(IF(男子!I68="","","/"&amp;男子!$I$5))&amp;(IF(男子!J68="","","/"&amp;男子!$J$5))&amp;(IF(男子!K68="","","/"&amp;男子!$K$5))&amp;(IF(男子!L68="","","/"&amp;男子!$L$5))&amp;(IF(男子!M68="","","/"&amp;男子!$M$5))&amp;(IF(男子!N68="","","/"&amp;男子!$N$5))&amp;(IF(男子!O68="","","/"&amp;男子!$O$5))&amp;(IF(男子!P68="","","/"&amp;男子!$P$5))&amp;(IF(男子!Q68="","","/"&amp;男子!$Q$5))&amp;(IF(男子!R68="","","/"&amp;男子!$R$5))</f>
        <v/>
      </c>
      <c r="J76" s="156"/>
      <c r="K76" s="156"/>
      <c r="L76" s="157" t="str">
        <f>IF($B76="","",IF(COUNTIF('4x100R'!$D$6:$D$45,申込書!$B76)=0,"","〇"))</f>
        <v/>
      </c>
      <c r="M76" s="158"/>
      <c r="N76" s="64">
        <f t="shared" si="1"/>
        <v>63</v>
      </c>
      <c r="O76" s="75" t="str">
        <f>IF(選手登録!N78="","",選手登録!N78)</f>
        <v/>
      </c>
      <c r="P76" s="151" t="str">
        <f>IF(選手登録!O78="","",選手登録!O78)</f>
        <v/>
      </c>
      <c r="Q76" s="151" t="str">
        <f>IF(選手登録!M78="","",選手登録!M78)</f>
        <v/>
      </c>
      <c r="R76" s="159" t="str">
        <f>IF(選手登録!N78="","",選手登録!N78)</f>
        <v/>
      </c>
      <c r="S76" s="151" t="str">
        <f>IF(選手登録!P78="","",選手登録!P78)</f>
        <v/>
      </c>
      <c r="T76" s="159" t="str">
        <f>IF(選手登録!P78="","",選手登録!P78)</f>
        <v/>
      </c>
      <c r="U76" s="71" t="str">
        <f>IF(選手登録!Q78="","",選手登録!Q78)</f>
        <v/>
      </c>
      <c r="V76" s="153" t="str">
        <f>IF(選手登録!M78="","",選手登録!M78)</f>
        <v/>
      </c>
      <c r="W76" s="153"/>
      <c r="X76" s="71" t="str">
        <f>(IF(女子!G68="","","/"&amp;女子!$G$5))&amp;(IF(女子!H68="","","/"&amp;女子!$H$5))&amp;(IF(女子!I68="","","/"&amp;女子!$I$5))&amp;(IF(女子!J68="","","/"&amp;女子!$J$5))&amp;(IF(女子!K68="","","/"&amp;女子!$K$5))&amp;(IF(女子!L68="","","/"&amp;女子!$L$5))&amp;(IF(女子!M68="","","/"&amp;女子!$M$5))&amp;(IF(女子!N68="","","/"&amp;女子!$N$5))&amp;(IF(女子!O68="","","/"&amp;女子!$O$5))&amp;(IF(女子!P68="","","/"&amp;女子!$P$5))</f>
        <v/>
      </c>
      <c r="Y76" s="86" t="str">
        <f>IF($O76="","",IF(COUNTIF('4x100R'!$K$6:$K$45,申込書!$O76)=0,"","〇"))</f>
        <v/>
      </c>
    </row>
    <row r="77" spans="1:25">
      <c r="A77" s="64">
        <f t="shared" si="0"/>
        <v>64</v>
      </c>
      <c r="B77" s="75" t="str">
        <f>IF(選手登録!E79="","",選手登録!E79)</f>
        <v/>
      </c>
      <c r="C77" s="102" t="str">
        <f>IF(選手登録!F79="","",選手登録!F79)</f>
        <v/>
      </c>
      <c r="D77" s="151" t="str">
        <f>IF(選手登録!G79="","",選手登録!G79)</f>
        <v/>
      </c>
      <c r="E77" s="152"/>
      <c r="F77" s="71" t="str">
        <f>IF(選手登録!H79="","",選手登録!H79)</f>
        <v/>
      </c>
      <c r="G77" s="153" t="str">
        <f>IF(選手登録!D79="","",選手登録!D79)</f>
        <v/>
      </c>
      <c r="H77" s="154"/>
      <c r="I77" s="155" t="str">
        <f>(IF(男子!G69="","","/"&amp;男子!$G$5))&amp;(IF(男子!H69="","","/"&amp;男子!$H$5))&amp;(IF(男子!I69="","","/"&amp;男子!$I$5))&amp;(IF(男子!J69="","","/"&amp;男子!$J$5))&amp;(IF(男子!K69="","","/"&amp;男子!$K$5))&amp;(IF(男子!L69="","","/"&amp;男子!$L$5))&amp;(IF(男子!M69="","","/"&amp;男子!$M$5))&amp;(IF(男子!N69="","","/"&amp;男子!$N$5))&amp;(IF(男子!O69="","","/"&amp;男子!$O$5))&amp;(IF(男子!P69="","","/"&amp;男子!$P$5))&amp;(IF(男子!Q69="","","/"&amp;男子!$Q$5))&amp;(IF(男子!R69="","","/"&amp;男子!$R$5))</f>
        <v/>
      </c>
      <c r="J77" s="156"/>
      <c r="K77" s="156"/>
      <c r="L77" s="157" t="str">
        <f>IF($B77="","",IF(COUNTIF('4x100R'!$D$6:$D$45,申込書!$B77)=0,"","〇"))</f>
        <v/>
      </c>
      <c r="M77" s="158"/>
      <c r="N77" s="64">
        <f t="shared" si="1"/>
        <v>64</v>
      </c>
      <c r="O77" s="75" t="str">
        <f>IF(選手登録!N79="","",選手登録!N79)</f>
        <v/>
      </c>
      <c r="P77" s="151" t="str">
        <f>IF(選手登録!O79="","",選手登録!O79)</f>
        <v/>
      </c>
      <c r="Q77" s="151" t="str">
        <f>IF(選手登録!M79="","",選手登録!M79)</f>
        <v/>
      </c>
      <c r="R77" s="159" t="str">
        <f>IF(選手登録!N79="","",選手登録!N79)</f>
        <v/>
      </c>
      <c r="S77" s="151" t="str">
        <f>IF(選手登録!P79="","",選手登録!P79)</f>
        <v/>
      </c>
      <c r="T77" s="159" t="str">
        <f>IF(選手登録!P79="","",選手登録!P79)</f>
        <v/>
      </c>
      <c r="U77" s="71" t="str">
        <f>IF(選手登録!Q79="","",選手登録!Q79)</f>
        <v/>
      </c>
      <c r="V77" s="153" t="str">
        <f>IF(選手登録!M79="","",選手登録!M79)</f>
        <v/>
      </c>
      <c r="W77" s="153"/>
      <c r="X77" s="71" t="str">
        <f>(IF(女子!G69="","","/"&amp;女子!$G$5))&amp;(IF(女子!H69="","","/"&amp;女子!$H$5))&amp;(IF(女子!I69="","","/"&amp;女子!$I$5))&amp;(IF(女子!J69="","","/"&amp;女子!$J$5))&amp;(IF(女子!K69="","","/"&amp;女子!$K$5))&amp;(IF(女子!L69="","","/"&amp;女子!$L$5))&amp;(IF(女子!M69="","","/"&amp;女子!$M$5))&amp;(IF(女子!N69="","","/"&amp;女子!$N$5))&amp;(IF(女子!O69="","","/"&amp;女子!$O$5))&amp;(IF(女子!P69="","","/"&amp;女子!$P$5))</f>
        <v/>
      </c>
      <c r="Y77" s="86" t="str">
        <f>IF($O77="","",IF(COUNTIF('4x100R'!$K$6:$K$45,申込書!$O77)=0,"","〇"))</f>
        <v/>
      </c>
    </row>
    <row r="78" spans="1:25">
      <c r="A78" s="64">
        <f t="shared" si="0"/>
        <v>65</v>
      </c>
      <c r="B78" s="75" t="str">
        <f>IF(選手登録!E80="","",選手登録!E80)</f>
        <v/>
      </c>
      <c r="C78" s="102" t="str">
        <f>IF(選手登録!F80="","",選手登録!F80)</f>
        <v/>
      </c>
      <c r="D78" s="151" t="str">
        <f>IF(選手登録!G80="","",選手登録!G80)</f>
        <v/>
      </c>
      <c r="E78" s="152"/>
      <c r="F78" s="71" t="str">
        <f>IF(選手登録!H80="","",選手登録!H80)</f>
        <v/>
      </c>
      <c r="G78" s="153" t="str">
        <f>IF(選手登録!D80="","",選手登録!D80)</f>
        <v/>
      </c>
      <c r="H78" s="154"/>
      <c r="I78" s="155" t="str">
        <f>(IF(男子!G70="","","/"&amp;男子!$G$5))&amp;(IF(男子!H70="","","/"&amp;男子!$H$5))&amp;(IF(男子!I70="","","/"&amp;男子!$I$5))&amp;(IF(男子!J70="","","/"&amp;男子!$J$5))&amp;(IF(男子!K70="","","/"&amp;男子!$K$5))&amp;(IF(男子!L70="","","/"&amp;男子!$L$5))&amp;(IF(男子!M70="","","/"&amp;男子!$M$5))&amp;(IF(男子!N70="","","/"&amp;男子!$N$5))&amp;(IF(男子!O70="","","/"&amp;男子!$O$5))&amp;(IF(男子!P70="","","/"&amp;男子!$P$5))&amp;(IF(男子!Q70="","","/"&amp;男子!$Q$5))&amp;(IF(男子!R70="","","/"&amp;男子!$R$5))</f>
        <v/>
      </c>
      <c r="J78" s="156"/>
      <c r="K78" s="156"/>
      <c r="L78" s="157" t="str">
        <f>IF($B78="","",IF(COUNTIF('4x100R'!$D$6:$D$45,申込書!$B78)=0,"","〇"))</f>
        <v/>
      </c>
      <c r="M78" s="158"/>
      <c r="N78" s="64">
        <f t="shared" si="1"/>
        <v>65</v>
      </c>
      <c r="O78" s="75" t="str">
        <f>IF(選手登録!N80="","",選手登録!N80)</f>
        <v/>
      </c>
      <c r="P78" s="151" t="str">
        <f>IF(選手登録!O80="","",選手登録!O80)</f>
        <v/>
      </c>
      <c r="Q78" s="151" t="str">
        <f>IF(選手登録!M80="","",選手登録!M80)</f>
        <v/>
      </c>
      <c r="R78" s="159" t="str">
        <f>IF(選手登録!N80="","",選手登録!N80)</f>
        <v/>
      </c>
      <c r="S78" s="151" t="str">
        <f>IF(選手登録!P80="","",選手登録!P80)</f>
        <v/>
      </c>
      <c r="T78" s="159" t="str">
        <f>IF(選手登録!P80="","",選手登録!P80)</f>
        <v/>
      </c>
      <c r="U78" s="71" t="str">
        <f>IF(選手登録!Q80="","",選手登録!Q80)</f>
        <v/>
      </c>
      <c r="V78" s="153" t="str">
        <f>IF(選手登録!M80="","",選手登録!M80)</f>
        <v/>
      </c>
      <c r="W78" s="153"/>
      <c r="X78" s="71" t="str">
        <f>(IF(女子!G70="","","/"&amp;女子!$G$5))&amp;(IF(女子!H70="","","/"&amp;女子!$H$5))&amp;(IF(女子!I70="","","/"&amp;女子!$I$5))&amp;(IF(女子!J70="","","/"&amp;女子!$J$5))&amp;(IF(女子!K70="","","/"&amp;女子!$K$5))&amp;(IF(女子!L70="","","/"&amp;女子!$L$5))&amp;(IF(女子!M70="","","/"&amp;女子!$M$5))&amp;(IF(女子!N70="","","/"&amp;女子!$N$5))&amp;(IF(女子!O70="","","/"&amp;女子!$O$5))&amp;(IF(女子!P70="","","/"&amp;女子!$P$5))</f>
        <v/>
      </c>
      <c r="Y78" s="86" t="str">
        <f>IF($O78="","",IF(COUNTIF('4x100R'!$K$6:$K$45,申込書!$O78)=0,"","〇"))</f>
        <v/>
      </c>
    </row>
    <row r="79" spans="1:25">
      <c r="A79" s="64">
        <f t="shared" si="0"/>
        <v>66</v>
      </c>
      <c r="B79" s="75" t="str">
        <f>IF(選手登録!E81="","",選手登録!E81)</f>
        <v/>
      </c>
      <c r="C79" s="102" t="str">
        <f>IF(選手登録!F81="","",選手登録!F81)</f>
        <v/>
      </c>
      <c r="D79" s="151" t="str">
        <f>IF(選手登録!G81="","",選手登録!G81)</f>
        <v/>
      </c>
      <c r="E79" s="152"/>
      <c r="F79" s="71" t="str">
        <f>IF(選手登録!H81="","",選手登録!H81)</f>
        <v/>
      </c>
      <c r="G79" s="153" t="str">
        <f>IF(選手登録!D81="","",選手登録!D81)</f>
        <v/>
      </c>
      <c r="H79" s="154"/>
      <c r="I79" s="155" t="str">
        <f>(IF(男子!G71="","","/"&amp;男子!$G$5))&amp;(IF(男子!H71="","","/"&amp;男子!$H$5))&amp;(IF(男子!I71="","","/"&amp;男子!$I$5))&amp;(IF(男子!J71="","","/"&amp;男子!$J$5))&amp;(IF(男子!K71="","","/"&amp;男子!$K$5))&amp;(IF(男子!L71="","","/"&amp;男子!$L$5))&amp;(IF(男子!M71="","","/"&amp;男子!$M$5))&amp;(IF(男子!N71="","","/"&amp;男子!$N$5))&amp;(IF(男子!O71="","","/"&amp;男子!$O$5))&amp;(IF(男子!P71="","","/"&amp;男子!$P$5))&amp;(IF(男子!Q71="","","/"&amp;男子!$Q$5))&amp;(IF(男子!R71="","","/"&amp;男子!$R$5))</f>
        <v/>
      </c>
      <c r="J79" s="156"/>
      <c r="K79" s="156"/>
      <c r="L79" s="157" t="str">
        <f>IF($B79="","",IF(COUNTIF('4x100R'!$D$6:$D$45,申込書!$B79)=0,"","〇"))</f>
        <v/>
      </c>
      <c r="M79" s="158"/>
      <c r="N79" s="64">
        <f t="shared" si="1"/>
        <v>66</v>
      </c>
      <c r="O79" s="75" t="str">
        <f>IF(選手登録!N81="","",選手登録!N81)</f>
        <v/>
      </c>
      <c r="P79" s="151" t="str">
        <f>IF(選手登録!O81="","",選手登録!O81)</f>
        <v/>
      </c>
      <c r="Q79" s="151" t="str">
        <f>IF(選手登録!M81="","",選手登録!M81)</f>
        <v/>
      </c>
      <c r="R79" s="159" t="str">
        <f>IF(選手登録!N81="","",選手登録!N81)</f>
        <v/>
      </c>
      <c r="S79" s="151" t="str">
        <f>IF(選手登録!P81="","",選手登録!P81)</f>
        <v/>
      </c>
      <c r="T79" s="159" t="str">
        <f>IF(選手登録!P81="","",選手登録!P81)</f>
        <v/>
      </c>
      <c r="U79" s="71" t="str">
        <f>IF(選手登録!Q81="","",選手登録!Q81)</f>
        <v/>
      </c>
      <c r="V79" s="153" t="str">
        <f>IF(選手登録!M81="","",選手登録!M81)</f>
        <v/>
      </c>
      <c r="W79" s="153"/>
      <c r="X79" s="71" t="str">
        <f>(IF(女子!G71="","","/"&amp;女子!$G$5))&amp;(IF(女子!H71="","","/"&amp;女子!$H$5))&amp;(IF(女子!I71="","","/"&amp;女子!$I$5))&amp;(IF(女子!J71="","","/"&amp;女子!$J$5))&amp;(IF(女子!K71="","","/"&amp;女子!$K$5))&amp;(IF(女子!L71="","","/"&amp;女子!$L$5))&amp;(IF(女子!M71="","","/"&amp;女子!$M$5))&amp;(IF(女子!N71="","","/"&amp;女子!$N$5))&amp;(IF(女子!O71="","","/"&amp;女子!$O$5))&amp;(IF(女子!P71="","","/"&amp;女子!$P$5))</f>
        <v/>
      </c>
      <c r="Y79" s="86" t="str">
        <f>IF($O79="","",IF(COUNTIF('4x100R'!$K$6:$K$45,申込書!$O79)=0,"","〇"))</f>
        <v/>
      </c>
    </row>
    <row r="80" spans="1:25">
      <c r="A80" s="64">
        <f t="shared" si="0"/>
        <v>67</v>
      </c>
      <c r="B80" s="75" t="str">
        <f>IF(選手登録!E82="","",選手登録!E82)</f>
        <v/>
      </c>
      <c r="C80" s="102" t="str">
        <f>IF(選手登録!F82="","",選手登録!F82)</f>
        <v/>
      </c>
      <c r="D80" s="151" t="str">
        <f>IF(選手登録!G82="","",選手登録!G82)</f>
        <v/>
      </c>
      <c r="E80" s="152"/>
      <c r="F80" s="71" t="str">
        <f>IF(選手登録!H82="","",選手登録!H82)</f>
        <v/>
      </c>
      <c r="G80" s="153" t="str">
        <f>IF(選手登録!D82="","",選手登録!D82)</f>
        <v/>
      </c>
      <c r="H80" s="154"/>
      <c r="I80" s="155" t="str">
        <f>(IF(男子!G72="","","/"&amp;男子!$G$5))&amp;(IF(男子!H72="","","/"&amp;男子!$H$5))&amp;(IF(男子!I72="","","/"&amp;男子!$I$5))&amp;(IF(男子!J72="","","/"&amp;男子!$J$5))&amp;(IF(男子!K72="","","/"&amp;男子!$K$5))&amp;(IF(男子!L72="","","/"&amp;男子!$L$5))&amp;(IF(男子!M72="","","/"&amp;男子!$M$5))&amp;(IF(男子!N72="","","/"&amp;男子!$N$5))&amp;(IF(男子!O72="","","/"&amp;男子!$O$5))&amp;(IF(男子!P72="","","/"&amp;男子!$P$5))&amp;(IF(男子!Q72="","","/"&amp;男子!$Q$5))&amp;(IF(男子!R72="","","/"&amp;男子!$R$5))</f>
        <v/>
      </c>
      <c r="J80" s="156"/>
      <c r="K80" s="156"/>
      <c r="L80" s="157" t="str">
        <f>IF($B80="","",IF(COUNTIF('4x100R'!$D$6:$D$45,申込書!$B80)=0,"","〇"))</f>
        <v/>
      </c>
      <c r="M80" s="158"/>
      <c r="N80" s="64">
        <f t="shared" ref="N80:N83" si="2">N79+1</f>
        <v>67</v>
      </c>
      <c r="O80" s="75" t="str">
        <f>IF(選手登録!N82="","",選手登録!N82)</f>
        <v/>
      </c>
      <c r="P80" s="151" t="str">
        <f>IF(選手登録!O82="","",選手登録!O82)</f>
        <v/>
      </c>
      <c r="Q80" s="151" t="str">
        <f>IF(選手登録!M82="","",選手登録!M82)</f>
        <v/>
      </c>
      <c r="R80" s="159" t="str">
        <f>IF(選手登録!N82="","",選手登録!N82)</f>
        <v/>
      </c>
      <c r="S80" s="151" t="str">
        <f>IF(選手登録!P82="","",選手登録!P82)</f>
        <v/>
      </c>
      <c r="T80" s="159" t="str">
        <f>IF(選手登録!P82="","",選手登録!P82)</f>
        <v/>
      </c>
      <c r="U80" s="71" t="str">
        <f>IF(選手登録!Q82="","",選手登録!Q82)</f>
        <v/>
      </c>
      <c r="V80" s="153" t="str">
        <f>IF(選手登録!M82="","",選手登録!M82)</f>
        <v/>
      </c>
      <c r="W80" s="153"/>
      <c r="X80" s="71" t="str">
        <f>(IF(女子!G72="","","/"&amp;女子!$G$5))&amp;(IF(女子!H72="","","/"&amp;女子!$H$5))&amp;(IF(女子!I72="","","/"&amp;女子!$I$5))&amp;(IF(女子!J72="","","/"&amp;女子!$J$5))&amp;(IF(女子!K72="","","/"&amp;女子!$K$5))&amp;(IF(女子!L72="","","/"&amp;女子!$L$5))&amp;(IF(女子!M72="","","/"&amp;女子!$M$5))&amp;(IF(女子!N72="","","/"&amp;女子!$N$5))&amp;(IF(女子!O72="","","/"&amp;女子!$O$5))&amp;(IF(女子!P72="","","/"&amp;女子!$P$5))</f>
        <v/>
      </c>
      <c r="Y80" s="86" t="str">
        <f>IF($O80="","",IF(COUNTIF('4x100R'!$K$6:$K$45,申込書!$O80)=0,"","〇"))</f>
        <v/>
      </c>
    </row>
    <row r="81" spans="1:25">
      <c r="A81" s="64">
        <f t="shared" si="0"/>
        <v>68</v>
      </c>
      <c r="B81" s="75" t="str">
        <f>IF(選手登録!E83="","",選手登録!E83)</f>
        <v/>
      </c>
      <c r="C81" s="102" t="str">
        <f>IF(選手登録!F83="","",選手登録!F83)</f>
        <v/>
      </c>
      <c r="D81" s="151" t="str">
        <f>IF(選手登録!G83="","",選手登録!G83)</f>
        <v/>
      </c>
      <c r="E81" s="152"/>
      <c r="F81" s="71" t="str">
        <f>IF(選手登録!H83="","",選手登録!H83)</f>
        <v/>
      </c>
      <c r="G81" s="153" t="str">
        <f>IF(選手登録!D83="","",選手登録!D83)</f>
        <v/>
      </c>
      <c r="H81" s="154"/>
      <c r="I81" s="155" t="str">
        <f>(IF(男子!G73="","","/"&amp;男子!$G$5))&amp;(IF(男子!H73="","","/"&amp;男子!$H$5))&amp;(IF(男子!I73="","","/"&amp;男子!$I$5))&amp;(IF(男子!J73="","","/"&amp;男子!$J$5))&amp;(IF(男子!K73="","","/"&amp;男子!$K$5))&amp;(IF(男子!L73="","","/"&amp;男子!$L$5))&amp;(IF(男子!M73="","","/"&amp;男子!$M$5))&amp;(IF(男子!N73="","","/"&amp;男子!$N$5))&amp;(IF(男子!O73="","","/"&amp;男子!$O$5))&amp;(IF(男子!P73="","","/"&amp;男子!$P$5))&amp;(IF(男子!Q73="","","/"&amp;男子!$Q$5))&amp;(IF(男子!R73="","","/"&amp;男子!$R$5))</f>
        <v/>
      </c>
      <c r="J81" s="156"/>
      <c r="K81" s="156"/>
      <c r="L81" s="157" t="str">
        <f>IF($B81="","",IF(COUNTIF('4x100R'!$D$6:$D$45,申込書!$B81)=0,"","〇"))</f>
        <v/>
      </c>
      <c r="M81" s="158"/>
      <c r="N81" s="64">
        <f t="shared" si="2"/>
        <v>68</v>
      </c>
      <c r="O81" s="75" t="str">
        <f>IF(選手登録!N83="","",選手登録!N83)</f>
        <v/>
      </c>
      <c r="P81" s="151" t="str">
        <f>IF(選手登録!O83="","",選手登録!O83)</f>
        <v/>
      </c>
      <c r="Q81" s="151" t="str">
        <f>IF(選手登録!M83="","",選手登録!M83)</f>
        <v/>
      </c>
      <c r="R81" s="159" t="str">
        <f>IF(選手登録!N83="","",選手登録!N83)</f>
        <v/>
      </c>
      <c r="S81" s="151" t="str">
        <f>IF(選手登録!P83="","",選手登録!P83)</f>
        <v/>
      </c>
      <c r="T81" s="159" t="str">
        <f>IF(選手登録!P83="","",選手登録!P83)</f>
        <v/>
      </c>
      <c r="U81" s="71" t="str">
        <f>IF(選手登録!Q83="","",選手登録!Q83)</f>
        <v/>
      </c>
      <c r="V81" s="153" t="str">
        <f>IF(選手登録!M83="","",選手登録!M83)</f>
        <v/>
      </c>
      <c r="W81" s="153"/>
      <c r="X81" s="71" t="str">
        <f>(IF(女子!G73="","","/"&amp;女子!$G$5))&amp;(IF(女子!H73="","","/"&amp;女子!$H$5))&amp;(IF(女子!I73="","","/"&amp;女子!$I$5))&amp;(IF(女子!J73="","","/"&amp;女子!$J$5))&amp;(IF(女子!K73="","","/"&amp;女子!$K$5))&amp;(IF(女子!L73="","","/"&amp;女子!$L$5))&amp;(IF(女子!M73="","","/"&amp;女子!$M$5))&amp;(IF(女子!N73="","","/"&amp;女子!$N$5))&amp;(IF(女子!O73="","","/"&amp;女子!$O$5))&amp;(IF(女子!P73="","","/"&amp;女子!$P$5))</f>
        <v/>
      </c>
      <c r="Y81" s="86" t="str">
        <f>IF($O81="","",IF(COUNTIF('4x100R'!$K$6:$K$45,申込書!$O81)=0,"","〇"))</f>
        <v/>
      </c>
    </row>
    <row r="82" spans="1:25">
      <c r="A82" s="64">
        <f t="shared" si="0"/>
        <v>69</v>
      </c>
      <c r="B82" s="75" t="str">
        <f>IF(選手登録!E84="","",選手登録!E84)</f>
        <v/>
      </c>
      <c r="C82" s="102" t="str">
        <f>IF(選手登録!F84="","",選手登録!F84)</f>
        <v/>
      </c>
      <c r="D82" s="151" t="str">
        <f>IF(選手登録!G84="","",選手登録!G84)</f>
        <v/>
      </c>
      <c r="E82" s="152"/>
      <c r="F82" s="71" t="str">
        <f>IF(選手登録!H84="","",選手登録!H84)</f>
        <v/>
      </c>
      <c r="G82" s="153" t="str">
        <f>IF(選手登録!D84="","",選手登録!D84)</f>
        <v/>
      </c>
      <c r="H82" s="154"/>
      <c r="I82" s="155" t="str">
        <f>(IF(男子!G74="","","/"&amp;男子!$G$5))&amp;(IF(男子!H74="","","/"&amp;男子!$H$5))&amp;(IF(男子!I74="","","/"&amp;男子!$I$5))&amp;(IF(男子!J74="","","/"&amp;男子!$J$5))&amp;(IF(男子!K74="","","/"&amp;男子!$K$5))&amp;(IF(男子!L74="","","/"&amp;男子!$L$5))&amp;(IF(男子!M74="","","/"&amp;男子!$M$5))&amp;(IF(男子!N74="","","/"&amp;男子!$N$5))&amp;(IF(男子!O74="","","/"&amp;男子!$O$5))&amp;(IF(男子!P74="","","/"&amp;男子!$P$5))&amp;(IF(男子!Q74="","","/"&amp;男子!$Q$5))&amp;(IF(男子!R74="","","/"&amp;男子!$R$5))</f>
        <v/>
      </c>
      <c r="J82" s="156"/>
      <c r="K82" s="156"/>
      <c r="L82" s="157" t="str">
        <f>IF($B82="","",IF(COUNTIF('4x100R'!$D$6:$D$45,申込書!$B82)=0,"","〇"))</f>
        <v/>
      </c>
      <c r="M82" s="158"/>
      <c r="N82" s="64">
        <f t="shared" si="2"/>
        <v>69</v>
      </c>
      <c r="O82" s="75" t="str">
        <f>IF(選手登録!N84="","",選手登録!N84)</f>
        <v/>
      </c>
      <c r="P82" s="151" t="str">
        <f>IF(選手登録!O84="","",選手登録!O84)</f>
        <v/>
      </c>
      <c r="Q82" s="151" t="str">
        <f>IF(選手登録!M84="","",選手登録!M84)</f>
        <v/>
      </c>
      <c r="R82" s="159" t="str">
        <f>IF(選手登録!N84="","",選手登録!N84)</f>
        <v/>
      </c>
      <c r="S82" s="151" t="str">
        <f>IF(選手登録!P84="","",選手登録!P84)</f>
        <v/>
      </c>
      <c r="T82" s="159" t="str">
        <f>IF(選手登録!P84="","",選手登録!P84)</f>
        <v/>
      </c>
      <c r="U82" s="71" t="str">
        <f>IF(選手登録!Q84="","",選手登録!Q84)</f>
        <v/>
      </c>
      <c r="V82" s="153" t="str">
        <f>IF(選手登録!M84="","",選手登録!M84)</f>
        <v/>
      </c>
      <c r="W82" s="153"/>
      <c r="X82" s="71" t="str">
        <f>(IF(女子!G74="","","/"&amp;女子!$G$5))&amp;(IF(女子!H74="","","/"&amp;女子!$H$5))&amp;(IF(女子!I74="","","/"&amp;女子!$I$5))&amp;(IF(女子!J74="","","/"&amp;女子!$J$5))&amp;(IF(女子!K74="","","/"&amp;女子!$K$5))&amp;(IF(女子!L74="","","/"&amp;女子!$L$5))&amp;(IF(女子!M74="","","/"&amp;女子!$M$5))&amp;(IF(女子!N74="","","/"&amp;女子!$N$5))&amp;(IF(女子!O74="","","/"&amp;女子!$O$5))&amp;(IF(女子!P74="","","/"&amp;女子!$P$5))</f>
        <v/>
      </c>
      <c r="Y82" s="86" t="str">
        <f>IF($O82="","",IF(COUNTIF('4x100R'!$K$6:$K$45,申込書!$O82)=0,"","〇"))</f>
        <v/>
      </c>
    </row>
    <row r="83" spans="1:25" ht="14.25" thickBot="1">
      <c r="A83" s="64">
        <f t="shared" si="0"/>
        <v>70</v>
      </c>
      <c r="B83" s="76" t="str">
        <f>IF(選手登録!E85="","",選手登録!E85)</f>
        <v/>
      </c>
      <c r="C83" s="103" t="str">
        <f>IF(選手登録!F85="","",選手登録!F85)</f>
        <v/>
      </c>
      <c r="D83" s="214" t="str">
        <f>IF(選手登録!G85="","",選手登録!G85)</f>
        <v/>
      </c>
      <c r="E83" s="215"/>
      <c r="F83" s="77" t="str">
        <f>IF(選手登録!H85="","",選手登録!H85)</f>
        <v/>
      </c>
      <c r="G83" s="160" t="str">
        <f>IF(選手登録!D85="","",選手登録!D85)</f>
        <v/>
      </c>
      <c r="H83" s="216"/>
      <c r="I83" s="217" t="str">
        <f>(IF(男子!G75="","","/"&amp;男子!$G$5))&amp;(IF(男子!H75="","","/"&amp;男子!$H$5))&amp;(IF(男子!I75="","","/"&amp;男子!$I$5))&amp;(IF(男子!J75="","","/"&amp;男子!$J$5))&amp;(IF(男子!K75="","","/"&amp;男子!$K$5))&amp;(IF(男子!L75="","","/"&amp;男子!$L$5))&amp;(IF(男子!M75="","","/"&amp;男子!$M$5))&amp;(IF(男子!N75="","","/"&amp;男子!$N$5))&amp;(IF(男子!O75="","","/"&amp;男子!$O$5))&amp;(IF(男子!P75="","","/"&amp;男子!$P$5))&amp;(IF(男子!Q75="","","/"&amp;男子!$Q$5))&amp;(IF(男子!R75="","","/"&amp;男子!$R$5))</f>
        <v/>
      </c>
      <c r="J83" s="218"/>
      <c r="K83" s="218"/>
      <c r="L83" s="219" t="str">
        <f>IF($B83="","",IF(COUNTIF('4x100R'!$D$6:$D$45,申込書!$B83)=0,"","〇"))</f>
        <v/>
      </c>
      <c r="M83" s="220"/>
      <c r="N83" s="64">
        <f t="shared" si="2"/>
        <v>70</v>
      </c>
      <c r="O83" s="76" t="str">
        <f>IF(選手登録!N85="","",選手登録!N85)</f>
        <v/>
      </c>
      <c r="P83" s="214" t="str">
        <f>IF(選手登録!O85="","",選手登録!O85)</f>
        <v/>
      </c>
      <c r="Q83" s="214" t="str">
        <f>IF(選手登録!M85="","",選手登録!M85)</f>
        <v/>
      </c>
      <c r="R83" s="226" t="str">
        <f>IF(選手登録!N85="","",選手登録!N85)</f>
        <v/>
      </c>
      <c r="S83" s="214" t="str">
        <f>IF(選手登録!P85="","",選手登録!P85)</f>
        <v/>
      </c>
      <c r="T83" s="226" t="str">
        <f>IF(選手登録!P85="","",選手登録!P85)</f>
        <v/>
      </c>
      <c r="U83" s="77" t="str">
        <f>IF(選手登録!Q85="","",選手登録!Q85)</f>
        <v/>
      </c>
      <c r="V83" s="160" t="str">
        <f>IF(選手登録!M85="","",選手登録!M85)</f>
        <v/>
      </c>
      <c r="W83" s="160"/>
      <c r="X83" s="77" t="str">
        <f>(IF(女子!G75="","","/"&amp;女子!$G$5))&amp;(IF(女子!H75="","","/"&amp;女子!$H$5))&amp;(IF(女子!I75="","","/"&amp;女子!$I$5))&amp;(IF(女子!J75="","","/"&amp;女子!$J$5))&amp;(IF(女子!K75="","","/"&amp;女子!$K$5))&amp;(IF(女子!L75="","","/"&amp;女子!$L$5))&amp;(IF(女子!M75="","","/"&amp;女子!$M$5))&amp;(IF(女子!N75="","","/"&amp;女子!$N$5))&amp;(IF(女子!O75="","","/"&amp;女子!$O$5))&amp;(IF(女子!P75="","","/"&amp;女子!$P$5))</f>
        <v/>
      </c>
      <c r="Y83" s="87" t="str">
        <f>IF($O83="","",IF(COUNTIF('4x100R'!$K$6:$K$45,申込書!$O83)=0,"","〇"))</f>
        <v/>
      </c>
    </row>
    <row r="84" spans="1:25">
      <c r="A84" s="67"/>
      <c r="B84" s="51"/>
      <c r="C84" s="51"/>
      <c r="D84" s="51"/>
      <c r="E84" s="51"/>
      <c r="F84" s="51"/>
      <c r="G84" s="51"/>
      <c r="H84" s="51"/>
      <c r="I84" s="51"/>
      <c r="J84" s="42"/>
      <c r="O84" s="51"/>
      <c r="P84" s="51"/>
      <c r="Q84" s="51"/>
      <c r="R84" s="51"/>
      <c r="S84" s="51"/>
      <c r="T84" s="51"/>
      <c r="U84" s="51"/>
      <c r="V84" s="51"/>
      <c r="W84" s="51"/>
      <c r="X84" s="51"/>
    </row>
    <row r="85" spans="1:25">
      <c r="A85" s="67"/>
    </row>
    <row r="86" spans="1:25">
      <c r="A86" s="67"/>
    </row>
    <row r="87" spans="1:25">
      <c r="A87" s="67"/>
    </row>
  </sheetData>
  <sheetProtection sheet="1" objects="1" scenarios="1" selectLockedCells="1"/>
  <mergeCells count="513">
    <mergeCell ref="P47:R47"/>
    <mergeCell ref="P48:R48"/>
    <mergeCell ref="P49:R49"/>
    <mergeCell ref="P50:R50"/>
    <mergeCell ref="P51:R51"/>
    <mergeCell ref="P42:R42"/>
    <mergeCell ref="P43:R43"/>
    <mergeCell ref="P44:R44"/>
    <mergeCell ref="P45:R45"/>
    <mergeCell ref="P46:R46"/>
    <mergeCell ref="P79:R79"/>
    <mergeCell ref="P80:R80"/>
    <mergeCell ref="P81:R81"/>
    <mergeCell ref="P82:R82"/>
    <mergeCell ref="P83:R83"/>
    <mergeCell ref="P52:R52"/>
    <mergeCell ref="P75:R75"/>
    <mergeCell ref="P76:R76"/>
    <mergeCell ref="P77:R77"/>
    <mergeCell ref="P78:R78"/>
    <mergeCell ref="P64:R64"/>
    <mergeCell ref="P37:R37"/>
    <mergeCell ref="P38:R38"/>
    <mergeCell ref="P39:R39"/>
    <mergeCell ref="P40:R40"/>
    <mergeCell ref="P41:R41"/>
    <mergeCell ref="P32:R32"/>
    <mergeCell ref="P33:R33"/>
    <mergeCell ref="P34:R34"/>
    <mergeCell ref="P35:R35"/>
    <mergeCell ref="P36:R36"/>
    <mergeCell ref="P27:R27"/>
    <mergeCell ref="P28:R28"/>
    <mergeCell ref="P29:R29"/>
    <mergeCell ref="P30:R30"/>
    <mergeCell ref="P31:R31"/>
    <mergeCell ref="P22:R22"/>
    <mergeCell ref="P23:R23"/>
    <mergeCell ref="P24:R24"/>
    <mergeCell ref="P25:R25"/>
    <mergeCell ref="P26:R26"/>
    <mergeCell ref="P17:R17"/>
    <mergeCell ref="P18:R18"/>
    <mergeCell ref="P19:R19"/>
    <mergeCell ref="P20:R20"/>
    <mergeCell ref="P21:R21"/>
    <mergeCell ref="P13:R13"/>
    <mergeCell ref="P14:R14"/>
    <mergeCell ref="S14:T14"/>
    <mergeCell ref="P15:R15"/>
    <mergeCell ref="P16:R16"/>
    <mergeCell ref="S13:T13"/>
    <mergeCell ref="S21:T21"/>
    <mergeCell ref="S52:T52"/>
    <mergeCell ref="S49:T49"/>
    <mergeCell ref="S50:T50"/>
    <mergeCell ref="S47:T47"/>
    <mergeCell ref="S48:T48"/>
    <mergeCell ref="S45:T45"/>
    <mergeCell ref="S46:T46"/>
    <mergeCell ref="S83:T83"/>
    <mergeCell ref="S81:T81"/>
    <mergeCell ref="S82:T82"/>
    <mergeCell ref="S79:T79"/>
    <mergeCell ref="S80:T80"/>
    <mergeCell ref="S77:T77"/>
    <mergeCell ref="S78:T78"/>
    <mergeCell ref="S64:T64"/>
    <mergeCell ref="S22:T22"/>
    <mergeCell ref="S19:T19"/>
    <mergeCell ref="S20:T20"/>
    <mergeCell ref="S17:T17"/>
    <mergeCell ref="S18:T18"/>
    <mergeCell ref="S15:T15"/>
    <mergeCell ref="S16:T16"/>
    <mergeCell ref="S33:T33"/>
    <mergeCell ref="S31:T31"/>
    <mergeCell ref="S32:T32"/>
    <mergeCell ref="S29:T29"/>
    <mergeCell ref="S30:T30"/>
    <mergeCell ref="S27:T27"/>
    <mergeCell ref="S28:T28"/>
    <mergeCell ref="S25:T25"/>
    <mergeCell ref="S26:T26"/>
    <mergeCell ref="D82:E82"/>
    <mergeCell ref="G82:H82"/>
    <mergeCell ref="I82:K82"/>
    <mergeCell ref="L82:M82"/>
    <mergeCell ref="D83:E83"/>
    <mergeCell ref="G83:H83"/>
    <mergeCell ref="I83:K83"/>
    <mergeCell ref="L83:M83"/>
    <mergeCell ref="S23:T23"/>
    <mergeCell ref="S24:T24"/>
    <mergeCell ref="S34:T34"/>
    <mergeCell ref="S43:T43"/>
    <mergeCell ref="S44:T44"/>
    <mergeCell ref="S41:T41"/>
    <mergeCell ref="S42:T42"/>
    <mergeCell ref="S39:T39"/>
    <mergeCell ref="S40:T40"/>
    <mergeCell ref="S37:T37"/>
    <mergeCell ref="S38:T38"/>
    <mergeCell ref="S35:T35"/>
    <mergeCell ref="S36:T36"/>
    <mergeCell ref="S75:T75"/>
    <mergeCell ref="S76:T76"/>
    <mergeCell ref="S51:T51"/>
    <mergeCell ref="D80:E80"/>
    <mergeCell ref="G80:H80"/>
    <mergeCell ref="I80:K80"/>
    <mergeCell ref="L80:M80"/>
    <mergeCell ref="D81:E81"/>
    <mergeCell ref="G81:H81"/>
    <mergeCell ref="I81:K81"/>
    <mergeCell ref="L81:M81"/>
    <mergeCell ref="D78:E78"/>
    <mergeCell ref="G78:H78"/>
    <mergeCell ref="I78:K78"/>
    <mergeCell ref="L78:M78"/>
    <mergeCell ref="D79:E79"/>
    <mergeCell ref="G79:H79"/>
    <mergeCell ref="I79:K79"/>
    <mergeCell ref="L79:M79"/>
    <mergeCell ref="D76:E76"/>
    <mergeCell ref="G76:H76"/>
    <mergeCell ref="I76:K76"/>
    <mergeCell ref="L76:M76"/>
    <mergeCell ref="D77:E77"/>
    <mergeCell ref="G77:H77"/>
    <mergeCell ref="I77:K77"/>
    <mergeCell ref="L77:M77"/>
    <mergeCell ref="D52:E52"/>
    <mergeCell ref="G52:H52"/>
    <mergeCell ref="I52:K52"/>
    <mergeCell ref="L52:M52"/>
    <mergeCell ref="D75:E75"/>
    <mergeCell ref="G75:H75"/>
    <mergeCell ref="I75:K75"/>
    <mergeCell ref="L75:M75"/>
    <mergeCell ref="D64:E64"/>
    <mergeCell ref="G64:H64"/>
    <mergeCell ref="I64:K64"/>
    <mergeCell ref="L64:M64"/>
    <mergeCell ref="D66:E66"/>
    <mergeCell ref="G66:H66"/>
    <mergeCell ref="I66:K66"/>
    <mergeCell ref="L66:M66"/>
    <mergeCell ref="D50:E50"/>
    <mergeCell ref="G50:H50"/>
    <mergeCell ref="I50:K50"/>
    <mergeCell ref="L50:M50"/>
    <mergeCell ref="D51:E51"/>
    <mergeCell ref="G51:H51"/>
    <mergeCell ref="I51:K51"/>
    <mergeCell ref="L51:M51"/>
    <mergeCell ref="D48:E48"/>
    <mergeCell ref="G48:H48"/>
    <mergeCell ref="I48:K48"/>
    <mergeCell ref="L48:M48"/>
    <mergeCell ref="D49:E49"/>
    <mergeCell ref="G49:H49"/>
    <mergeCell ref="I49:K49"/>
    <mergeCell ref="L49:M49"/>
    <mergeCell ref="D46:E46"/>
    <mergeCell ref="G46:H46"/>
    <mergeCell ref="I46:K46"/>
    <mergeCell ref="L46:M46"/>
    <mergeCell ref="D47:E47"/>
    <mergeCell ref="G47:H47"/>
    <mergeCell ref="I47:K47"/>
    <mergeCell ref="L47:M47"/>
    <mergeCell ref="D44:E44"/>
    <mergeCell ref="G44:H44"/>
    <mergeCell ref="I44:K44"/>
    <mergeCell ref="L44:M44"/>
    <mergeCell ref="D45:E45"/>
    <mergeCell ref="G45:H45"/>
    <mergeCell ref="I45:K45"/>
    <mergeCell ref="L45:M45"/>
    <mergeCell ref="D42:E42"/>
    <mergeCell ref="G42:H42"/>
    <mergeCell ref="I42:K42"/>
    <mergeCell ref="L42:M42"/>
    <mergeCell ref="D43:E43"/>
    <mergeCell ref="G43:H43"/>
    <mergeCell ref="I43:K43"/>
    <mergeCell ref="L43:M43"/>
    <mergeCell ref="D40:E40"/>
    <mergeCell ref="G40:H40"/>
    <mergeCell ref="I40:K40"/>
    <mergeCell ref="L40:M40"/>
    <mergeCell ref="D41:E41"/>
    <mergeCell ref="G41:H41"/>
    <mergeCell ref="I41:K41"/>
    <mergeCell ref="L41:M41"/>
    <mergeCell ref="D38:E38"/>
    <mergeCell ref="G38:H38"/>
    <mergeCell ref="I38:K38"/>
    <mergeCell ref="L38:M38"/>
    <mergeCell ref="D39:E39"/>
    <mergeCell ref="G39:H39"/>
    <mergeCell ref="I39:K39"/>
    <mergeCell ref="L39:M39"/>
    <mergeCell ref="D36:E36"/>
    <mergeCell ref="G36:H36"/>
    <mergeCell ref="I36:K36"/>
    <mergeCell ref="L36:M36"/>
    <mergeCell ref="D37:E37"/>
    <mergeCell ref="G37:H37"/>
    <mergeCell ref="I37:K37"/>
    <mergeCell ref="L37:M37"/>
    <mergeCell ref="D34:E34"/>
    <mergeCell ref="G34:H34"/>
    <mergeCell ref="I34:K34"/>
    <mergeCell ref="L34:M34"/>
    <mergeCell ref="D35:E35"/>
    <mergeCell ref="G35:H35"/>
    <mergeCell ref="I35:K35"/>
    <mergeCell ref="L35:M35"/>
    <mergeCell ref="D32:E32"/>
    <mergeCell ref="G32:H32"/>
    <mergeCell ref="I32:K32"/>
    <mergeCell ref="L32:M32"/>
    <mergeCell ref="D33:E33"/>
    <mergeCell ref="G33:H33"/>
    <mergeCell ref="I33:K33"/>
    <mergeCell ref="L33:M33"/>
    <mergeCell ref="D30:E30"/>
    <mergeCell ref="G30:H30"/>
    <mergeCell ref="I30:K30"/>
    <mergeCell ref="L30:M30"/>
    <mergeCell ref="D31:E31"/>
    <mergeCell ref="G31:H31"/>
    <mergeCell ref="I31:K31"/>
    <mergeCell ref="L31:M31"/>
    <mergeCell ref="D28:E28"/>
    <mergeCell ref="G28:H28"/>
    <mergeCell ref="I28:K28"/>
    <mergeCell ref="L28:M28"/>
    <mergeCell ref="D29:E29"/>
    <mergeCell ref="G29:H29"/>
    <mergeCell ref="I29:K29"/>
    <mergeCell ref="L29:M29"/>
    <mergeCell ref="D26:E26"/>
    <mergeCell ref="G26:H26"/>
    <mergeCell ref="I26:K26"/>
    <mergeCell ref="L26:M26"/>
    <mergeCell ref="D27:E27"/>
    <mergeCell ref="G27:H27"/>
    <mergeCell ref="I27:K27"/>
    <mergeCell ref="L27:M27"/>
    <mergeCell ref="D24:E24"/>
    <mergeCell ref="G24:H24"/>
    <mergeCell ref="I24:K24"/>
    <mergeCell ref="L24:M24"/>
    <mergeCell ref="D25:E25"/>
    <mergeCell ref="G25:H25"/>
    <mergeCell ref="I25:K25"/>
    <mergeCell ref="L25:M25"/>
    <mergeCell ref="D22:E22"/>
    <mergeCell ref="G22:H22"/>
    <mergeCell ref="I22:K22"/>
    <mergeCell ref="L22:M22"/>
    <mergeCell ref="D23:E23"/>
    <mergeCell ref="G23:H23"/>
    <mergeCell ref="I23:K23"/>
    <mergeCell ref="L23:M23"/>
    <mergeCell ref="D20:E20"/>
    <mergeCell ref="G20:H20"/>
    <mergeCell ref="I20:K20"/>
    <mergeCell ref="L20:M20"/>
    <mergeCell ref="D21:E21"/>
    <mergeCell ref="G21:H21"/>
    <mergeCell ref="I21:K21"/>
    <mergeCell ref="L21:M21"/>
    <mergeCell ref="D19:E19"/>
    <mergeCell ref="G19:H19"/>
    <mergeCell ref="I19:K19"/>
    <mergeCell ref="L19:M19"/>
    <mergeCell ref="D16:E16"/>
    <mergeCell ref="G16:H16"/>
    <mergeCell ref="I16:K16"/>
    <mergeCell ref="L16:M16"/>
    <mergeCell ref="D17:E17"/>
    <mergeCell ref="G17:H17"/>
    <mergeCell ref="I17:K17"/>
    <mergeCell ref="L17:M17"/>
    <mergeCell ref="G15:H15"/>
    <mergeCell ref="I15:K15"/>
    <mergeCell ref="L15:M15"/>
    <mergeCell ref="D13:E13"/>
    <mergeCell ref="D14:E14"/>
    <mergeCell ref="D15:E15"/>
    <mergeCell ref="G13:H13"/>
    <mergeCell ref="G14:H14"/>
    <mergeCell ref="D18:E18"/>
    <mergeCell ref="G18:H18"/>
    <mergeCell ref="I18:K18"/>
    <mergeCell ref="L18:M18"/>
    <mergeCell ref="C3:D3"/>
    <mergeCell ref="C4:D4"/>
    <mergeCell ref="B1:Y1"/>
    <mergeCell ref="I13:K13"/>
    <mergeCell ref="I14:K14"/>
    <mergeCell ref="L13:M13"/>
    <mergeCell ref="L14:M14"/>
    <mergeCell ref="C6:N6"/>
    <mergeCell ref="T9:U9"/>
    <mergeCell ref="V13:W13"/>
    <mergeCell ref="V14:W14"/>
    <mergeCell ref="S4:U4"/>
    <mergeCell ref="S5:V5"/>
    <mergeCell ref="O5:R5"/>
    <mergeCell ref="O4:R4"/>
    <mergeCell ref="E3:M3"/>
    <mergeCell ref="E4:M4"/>
    <mergeCell ref="X6:X7"/>
    <mergeCell ref="X10:Y10"/>
    <mergeCell ref="X9:Y9"/>
    <mergeCell ref="X8:Y8"/>
    <mergeCell ref="Y6:Y7"/>
    <mergeCell ref="V15:W15"/>
    <mergeCell ref="V16:W16"/>
    <mergeCell ref="V17:W17"/>
    <mergeCell ref="V18:W18"/>
    <mergeCell ref="V19:W19"/>
    <mergeCell ref="V20:W20"/>
    <mergeCell ref="V21:W21"/>
    <mergeCell ref="V22:W22"/>
    <mergeCell ref="V23:W23"/>
    <mergeCell ref="V24:W24"/>
    <mergeCell ref="V25:W25"/>
    <mergeCell ref="V26:W26"/>
    <mergeCell ref="V27:W27"/>
    <mergeCell ref="V28:W28"/>
    <mergeCell ref="V29:W29"/>
    <mergeCell ref="V30:W30"/>
    <mergeCell ref="V31:W31"/>
    <mergeCell ref="V32:W32"/>
    <mergeCell ref="V33:W33"/>
    <mergeCell ref="V34:W34"/>
    <mergeCell ref="V35:W35"/>
    <mergeCell ref="V36:W36"/>
    <mergeCell ref="V37:W37"/>
    <mergeCell ref="V38:W38"/>
    <mergeCell ref="V39:W39"/>
    <mergeCell ref="V40:W40"/>
    <mergeCell ref="V41:W41"/>
    <mergeCell ref="V42:W42"/>
    <mergeCell ref="V43:W43"/>
    <mergeCell ref="V44:W44"/>
    <mergeCell ref="V45:W45"/>
    <mergeCell ref="V46:W46"/>
    <mergeCell ref="V47:W47"/>
    <mergeCell ref="V48:W48"/>
    <mergeCell ref="V49:W49"/>
    <mergeCell ref="V50:W50"/>
    <mergeCell ref="V82:W82"/>
    <mergeCell ref="V83:W83"/>
    <mergeCell ref="V51:W51"/>
    <mergeCell ref="V52:W52"/>
    <mergeCell ref="V75:W75"/>
    <mergeCell ref="V76:W76"/>
    <mergeCell ref="V77:W77"/>
    <mergeCell ref="V78:W78"/>
    <mergeCell ref="V79:W79"/>
    <mergeCell ref="V80:W80"/>
    <mergeCell ref="V81:W81"/>
    <mergeCell ref="V64:W64"/>
    <mergeCell ref="D65:E65"/>
    <mergeCell ref="G65:H65"/>
    <mergeCell ref="I65:K65"/>
    <mergeCell ref="L65:M65"/>
    <mergeCell ref="P65:R65"/>
    <mergeCell ref="S65:T65"/>
    <mergeCell ref="V65:W65"/>
    <mergeCell ref="P66:R66"/>
    <mergeCell ref="S66:T66"/>
    <mergeCell ref="V66:W66"/>
    <mergeCell ref="D67:E67"/>
    <mergeCell ref="G67:H67"/>
    <mergeCell ref="I67:K67"/>
    <mergeCell ref="L67:M67"/>
    <mergeCell ref="P67:R67"/>
    <mergeCell ref="S67:T67"/>
    <mergeCell ref="V67:W67"/>
    <mergeCell ref="D68:E68"/>
    <mergeCell ref="G68:H68"/>
    <mergeCell ref="I68:K68"/>
    <mergeCell ref="L68:M68"/>
    <mergeCell ref="P68:R68"/>
    <mergeCell ref="S68:T68"/>
    <mergeCell ref="V68:W68"/>
    <mergeCell ref="D69:E69"/>
    <mergeCell ref="G69:H69"/>
    <mergeCell ref="I69:K69"/>
    <mergeCell ref="L69:M69"/>
    <mergeCell ref="P69:R69"/>
    <mergeCell ref="S69:T69"/>
    <mergeCell ref="V69:W69"/>
    <mergeCell ref="D70:E70"/>
    <mergeCell ref="G70:H70"/>
    <mergeCell ref="I70:K70"/>
    <mergeCell ref="L70:M70"/>
    <mergeCell ref="P70:R70"/>
    <mergeCell ref="S70:T70"/>
    <mergeCell ref="V70:W70"/>
    <mergeCell ref="D71:E71"/>
    <mergeCell ref="G71:H71"/>
    <mergeCell ref="I71:K71"/>
    <mergeCell ref="L71:M71"/>
    <mergeCell ref="P71:R71"/>
    <mergeCell ref="S71:T71"/>
    <mergeCell ref="V71:W71"/>
    <mergeCell ref="D72:E72"/>
    <mergeCell ref="G72:H72"/>
    <mergeCell ref="I72:K72"/>
    <mergeCell ref="L72:M72"/>
    <mergeCell ref="P72:R72"/>
    <mergeCell ref="S72:T72"/>
    <mergeCell ref="V72:W72"/>
    <mergeCell ref="D73:E73"/>
    <mergeCell ref="G73:H73"/>
    <mergeCell ref="I73:K73"/>
    <mergeCell ref="L73:M73"/>
    <mergeCell ref="P73:R73"/>
    <mergeCell ref="S73:T73"/>
    <mergeCell ref="V73:W73"/>
    <mergeCell ref="D74:E74"/>
    <mergeCell ref="G74:H74"/>
    <mergeCell ref="I74:K74"/>
    <mergeCell ref="L74:M74"/>
    <mergeCell ref="P74:R74"/>
    <mergeCell ref="S74:T74"/>
    <mergeCell ref="V74:W74"/>
    <mergeCell ref="D53:E53"/>
    <mergeCell ref="G53:H53"/>
    <mergeCell ref="I53:K53"/>
    <mergeCell ref="L53:M53"/>
    <mergeCell ref="P53:R53"/>
    <mergeCell ref="S53:T53"/>
    <mergeCell ref="V53:W53"/>
    <mergeCell ref="D54:E54"/>
    <mergeCell ref="G54:H54"/>
    <mergeCell ref="I54:K54"/>
    <mergeCell ref="L54:M54"/>
    <mergeCell ref="P54:R54"/>
    <mergeCell ref="S54:T54"/>
    <mergeCell ref="V54:W54"/>
    <mergeCell ref="D55:E55"/>
    <mergeCell ref="G55:H55"/>
    <mergeCell ref="I55:K55"/>
    <mergeCell ref="L55:M55"/>
    <mergeCell ref="P55:R55"/>
    <mergeCell ref="S55:T55"/>
    <mergeCell ref="V55:W55"/>
    <mergeCell ref="D56:E56"/>
    <mergeCell ref="G56:H56"/>
    <mergeCell ref="I56:K56"/>
    <mergeCell ref="L56:M56"/>
    <mergeCell ref="P56:R56"/>
    <mergeCell ref="S56:T56"/>
    <mergeCell ref="V56:W56"/>
    <mergeCell ref="D57:E57"/>
    <mergeCell ref="G57:H57"/>
    <mergeCell ref="I57:K57"/>
    <mergeCell ref="L57:M57"/>
    <mergeCell ref="P57:R57"/>
    <mergeCell ref="S57:T57"/>
    <mergeCell ref="V57:W57"/>
    <mergeCell ref="D58:E58"/>
    <mergeCell ref="G58:H58"/>
    <mergeCell ref="I58:K58"/>
    <mergeCell ref="L58:M58"/>
    <mergeCell ref="P58:R58"/>
    <mergeCell ref="S58:T58"/>
    <mergeCell ref="V58:W58"/>
    <mergeCell ref="D59:E59"/>
    <mergeCell ref="G59:H59"/>
    <mergeCell ref="I59:K59"/>
    <mergeCell ref="L59:M59"/>
    <mergeCell ref="P59:R59"/>
    <mergeCell ref="S59:T59"/>
    <mergeCell ref="V59:W59"/>
    <mergeCell ref="D60:E60"/>
    <mergeCell ref="G60:H60"/>
    <mergeCell ref="I60:K60"/>
    <mergeCell ref="L60:M60"/>
    <mergeCell ref="P60:R60"/>
    <mergeCell ref="S60:T60"/>
    <mergeCell ref="V60:W60"/>
    <mergeCell ref="D63:E63"/>
    <mergeCell ref="G63:H63"/>
    <mergeCell ref="I63:K63"/>
    <mergeCell ref="L63:M63"/>
    <mergeCell ref="P63:R63"/>
    <mergeCell ref="S63:T63"/>
    <mergeCell ref="V63:W63"/>
    <mergeCell ref="D61:E61"/>
    <mergeCell ref="G61:H61"/>
    <mergeCell ref="I61:K61"/>
    <mergeCell ref="L61:M61"/>
    <mergeCell ref="P61:R61"/>
    <mergeCell ref="S61:T61"/>
    <mergeCell ref="V61:W61"/>
    <mergeCell ref="D62:E62"/>
    <mergeCell ref="G62:H62"/>
    <mergeCell ref="I62:K62"/>
    <mergeCell ref="L62:M62"/>
    <mergeCell ref="P62:R62"/>
    <mergeCell ref="S62:T62"/>
    <mergeCell ref="V62:W62"/>
  </mergeCells>
  <phoneticPr fontId="8"/>
  <printOptions horizontalCentered="1"/>
  <pageMargins left="0.31496062992125984" right="0.31496062992125984" top="0.74803149606299213" bottom="0.39370078740157483" header="0.31496062992125984" footer="0.31496062992125984"/>
  <pageSetup paperSize="9" scale="91" fitToHeight="0" orientation="landscape" horizontalDpi="300" verticalDpi="300" r:id="rId1"/>
  <headerFooter>
    <oddHeader>&amp;R&amp;P/&amp;N</oddHeader>
  </headerFooter>
  <rowBreaks count="1" manualBreakCount="1">
    <brk id="4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3</vt:i4>
      </vt:variant>
    </vt:vector>
  </HeadingPairs>
  <TitlesOfParts>
    <vt:vector size="9" baseType="lpstr">
      <vt:lpstr>マニュアル</vt:lpstr>
      <vt:lpstr>選手登録</vt:lpstr>
      <vt:lpstr>男子</vt:lpstr>
      <vt:lpstr>女子</vt:lpstr>
      <vt:lpstr>4x100R</vt:lpstr>
      <vt:lpstr>申込書</vt:lpstr>
      <vt:lpstr>女子!Print_Area</vt:lpstr>
      <vt:lpstr>男子!Print_Area</vt:lpstr>
      <vt:lpstr>申込書!Print_Titles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m-yuhara</dc:creator>
  <cp:lastModifiedBy>m-yuhara</cp:lastModifiedBy>
  <cp:lastPrinted>2019-04-04T00:31:04Z</cp:lastPrinted>
  <dcterms:created xsi:type="dcterms:W3CDTF">2019-03-20T00:01:25Z</dcterms:created>
  <dcterms:modified xsi:type="dcterms:W3CDTF">2019-09-09T00:12:39Z</dcterms:modified>
</cp:coreProperties>
</file>